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4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104 01 Pol'!$1:$7</definedName>
    <definedName name="oadresa">Stavba!$D$6</definedName>
    <definedName name="Objednatel" localSheetId="1">Stavba!$D$5</definedName>
    <definedName name="Objekt" localSheetId="1">Stavba!$B$38</definedName>
    <definedName name="_xlnm.Print_Area" localSheetId="3">'IO 104 01 Pol'!$A$1:$X$199</definedName>
    <definedName name="_xlnm.Print_Area" localSheetId="1">Stavba!$A$1:$J$130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9" i="1"/>
  <c r="I128"/>
  <c r="I127"/>
  <c r="I126"/>
  <c r="I125"/>
  <c r="I124"/>
  <c r="G42"/>
  <c r="F42"/>
  <c r="H42" s="1"/>
  <c r="I42" s="1"/>
  <c r="G41"/>
  <c r="F41"/>
  <c r="G39"/>
  <c r="G43" s="1"/>
  <c r="G25" s="1"/>
  <c r="A25" s="1"/>
  <c r="F39"/>
  <c r="F43" s="1"/>
  <c r="G198" i="12"/>
  <c r="BA179"/>
  <c r="BA174"/>
  <c r="BA167"/>
  <c r="BA145"/>
  <c r="BA74"/>
  <c r="BA49"/>
  <c r="BA32"/>
  <c r="BA30"/>
  <c r="BA28"/>
  <c r="BA10"/>
  <c r="G9"/>
  <c r="I9"/>
  <c r="I8" s="1"/>
  <c r="K9"/>
  <c r="M9"/>
  <c r="O9"/>
  <c r="Q9"/>
  <c r="Q8" s="1"/>
  <c r="V9"/>
  <c r="G27"/>
  <c r="M27" s="1"/>
  <c r="I27"/>
  <c r="K27"/>
  <c r="K8" s="1"/>
  <c r="O27"/>
  <c r="O8" s="1"/>
  <c r="Q27"/>
  <c r="V27"/>
  <c r="V8" s="1"/>
  <c r="G29"/>
  <c r="I29"/>
  <c r="K29"/>
  <c r="M29"/>
  <c r="O29"/>
  <c r="Q29"/>
  <c r="V29"/>
  <c r="G31"/>
  <c r="M31" s="1"/>
  <c r="I31"/>
  <c r="K31"/>
  <c r="O31"/>
  <c r="Q31"/>
  <c r="V31"/>
  <c r="G33"/>
  <c r="I33"/>
  <c r="K33"/>
  <c r="M33"/>
  <c r="O33"/>
  <c r="Q33"/>
  <c r="V33"/>
  <c r="G46"/>
  <c r="M46" s="1"/>
  <c r="I46"/>
  <c r="K46"/>
  <c r="O46"/>
  <c r="Q46"/>
  <c r="V46"/>
  <c r="G48"/>
  <c r="I48"/>
  <c r="K48"/>
  <c r="M48"/>
  <c r="O48"/>
  <c r="Q48"/>
  <c r="V48"/>
  <c r="G51"/>
  <c r="M51" s="1"/>
  <c r="I51"/>
  <c r="K51"/>
  <c r="O51"/>
  <c r="Q51"/>
  <c r="V51"/>
  <c r="G57"/>
  <c r="I57"/>
  <c r="K57"/>
  <c r="M57"/>
  <c r="O57"/>
  <c r="Q57"/>
  <c r="V57"/>
  <c r="G73"/>
  <c r="M73" s="1"/>
  <c r="I73"/>
  <c r="K73"/>
  <c r="O73"/>
  <c r="Q73"/>
  <c r="V73"/>
  <c r="G83"/>
  <c r="I83"/>
  <c r="K83"/>
  <c r="M83"/>
  <c r="O83"/>
  <c r="Q83"/>
  <c r="V83"/>
  <c r="G86"/>
  <c r="I86"/>
  <c r="I85" s="1"/>
  <c r="K86"/>
  <c r="M86"/>
  <c r="O86"/>
  <c r="Q86"/>
  <c r="Q85" s="1"/>
  <c r="V86"/>
  <c r="G93"/>
  <c r="M93" s="1"/>
  <c r="I93"/>
  <c r="K93"/>
  <c r="K85" s="1"/>
  <c r="O93"/>
  <c r="O85" s="1"/>
  <c r="Q93"/>
  <c r="V93"/>
  <c r="V85" s="1"/>
  <c r="G94"/>
  <c r="I94"/>
  <c r="K94"/>
  <c r="M94"/>
  <c r="O94"/>
  <c r="Q94"/>
  <c r="V94"/>
  <c r="G99"/>
  <c r="M99" s="1"/>
  <c r="I99"/>
  <c r="K99"/>
  <c r="O99"/>
  <c r="Q99"/>
  <c r="V99"/>
  <c r="G102"/>
  <c r="I102"/>
  <c r="K102"/>
  <c r="M102"/>
  <c r="O102"/>
  <c r="Q102"/>
  <c r="V102"/>
  <c r="G103"/>
  <c r="M103" s="1"/>
  <c r="I103"/>
  <c r="K103"/>
  <c r="O103"/>
  <c r="Q103"/>
  <c r="V103"/>
  <c r="G104"/>
  <c r="I104"/>
  <c r="K104"/>
  <c r="M104"/>
  <c r="O104"/>
  <c r="Q104"/>
  <c r="V104"/>
  <c r="G105"/>
  <c r="M105" s="1"/>
  <c r="I105"/>
  <c r="K105"/>
  <c r="O105"/>
  <c r="Q105"/>
  <c r="V105"/>
  <c r="G107"/>
  <c r="G106" s="1"/>
  <c r="I107"/>
  <c r="K107"/>
  <c r="K106" s="1"/>
  <c r="O107"/>
  <c r="O106" s="1"/>
  <c r="Q107"/>
  <c r="V107"/>
  <c r="V106" s="1"/>
  <c r="G109"/>
  <c r="I109"/>
  <c r="I106" s="1"/>
  <c r="K109"/>
  <c r="M109"/>
  <c r="O109"/>
  <c r="Q109"/>
  <c r="Q106" s="1"/>
  <c r="V109"/>
  <c r="G110"/>
  <c r="M110" s="1"/>
  <c r="I110"/>
  <c r="K110"/>
  <c r="O110"/>
  <c r="Q110"/>
  <c r="V110"/>
  <c r="G114"/>
  <c r="G113" s="1"/>
  <c r="I114"/>
  <c r="K114"/>
  <c r="K113" s="1"/>
  <c r="O114"/>
  <c r="O113" s="1"/>
  <c r="Q114"/>
  <c r="V114"/>
  <c r="V113" s="1"/>
  <c r="G116"/>
  <c r="I116"/>
  <c r="I113" s="1"/>
  <c r="K116"/>
  <c r="M116"/>
  <c r="O116"/>
  <c r="Q116"/>
  <c r="Q113" s="1"/>
  <c r="V116"/>
  <c r="G119"/>
  <c r="M119" s="1"/>
  <c r="I119"/>
  <c r="K119"/>
  <c r="O119"/>
  <c r="Q119"/>
  <c r="V119"/>
  <c r="G121"/>
  <c r="I121"/>
  <c r="K121"/>
  <c r="M121"/>
  <c r="O121"/>
  <c r="Q121"/>
  <c r="V121"/>
  <c r="G125"/>
  <c r="M125" s="1"/>
  <c r="I125"/>
  <c r="K125"/>
  <c r="O125"/>
  <c r="Q125"/>
  <c r="V125"/>
  <c r="G127"/>
  <c r="I127"/>
  <c r="K127"/>
  <c r="M127"/>
  <c r="O127"/>
  <c r="Q127"/>
  <c r="V127"/>
  <c r="G129"/>
  <c r="M129" s="1"/>
  <c r="I129"/>
  <c r="K129"/>
  <c r="O129"/>
  <c r="Q129"/>
  <c r="V129"/>
  <c r="G131"/>
  <c r="I131"/>
  <c r="K131"/>
  <c r="M131"/>
  <c r="O131"/>
  <c r="Q131"/>
  <c r="V131"/>
  <c r="G133"/>
  <c r="M133" s="1"/>
  <c r="I133"/>
  <c r="K133"/>
  <c r="O133"/>
  <c r="Q133"/>
  <c r="V133"/>
  <c r="G135"/>
  <c r="I135"/>
  <c r="K135"/>
  <c r="M135"/>
  <c r="O135"/>
  <c r="Q135"/>
  <c r="V135"/>
  <c r="G138"/>
  <c r="M138" s="1"/>
  <c r="I138"/>
  <c r="K138"/>
  <c r="O138"/>
  <c r="Q138"/>
  <c r="V138"/>
  <c r="G140"/>
  <c r="I140"/>
  <c r="K140"/>
  <c r="M140"/>
  <c r="O140"/>
  <c r="Q140"/>
  <c r="V140"/>
  <c r="G141"/>
  <c r="M141" s="1"/>
  <c r="I141"/>
  <c r="K141"/>
  <c r="O141"/>
  <c r="Q141"/>
  <c r="V141"/>
  <c r="G142"/>
  <c r="I142"/>
  <c r="K142"/>
  <c r="M142"/>
  <c r="O142"/>
  <c r="Q142"/>
  <c r="V142"/>
  <c r="G144"/>
  <c r="I144"/>
  <c r="I143" s="1"/>
  <c r="K144"/>
  <c r="M144"/>
  <c r="O144"/>
  <c r="Q144"/>
  <c r="Q143" s="1"/>
  <c r="V144"/>
  <c r="G146"/>
  <c r="M146" s="1"/>
  <c r="I146"/>
  <c r="K146"/>
  <c r="K143" s="1"/>
  <c r="O146"/>
  <c r="O143" s="1"/>
  <c r="Q146"/>
  <c r="V146"/>
  <c r="V143" s="1"/>
  <c r="G148"/>
  <c r="I148"/>
  <c r="K148"/>
  <c r="M148"/>
  <c r="O148"/>
  <c r="Q148"/>
  <c r="V148"/>
  <c r="G149"/>
  <c r="M149" s="1"/>
  <c r="I149"/>
  <c r="K149"/>
  <c r="O149"/>
  <c r="Q149"/>
  <c r="V149"/>
  <c r="G152"/>
  <c r="I152"/>
  <c r="K152"/>
  <c r="M152"/>
  <c r="O152"/>
  <c r="Q152"/>
  <c r="V152"/>
  <c r="G155"/>
  <c r="M155" s="1"/>
  <c r="I155"/>
  <c r="K155"/>
  <c r="O155"/>
  <c r="Q155"/>
  <c r="V155"/>
  <c r="G158"/>
  <c r="I158"/>
  <c r="K158"/>
  <c r="M158"/>
  <c r="O158"/>
  <c r="Q158"/>
  <c r="V158"/>
  <c r="G160"/>
  <c r="M160" s="1"/>
  <c r="I160"/>
  <c r="K160"/>
  <c r="O160"/>
  <c r="Q160"/>
  <c r="V160"/>
  <c r="G161"/>
  <c r="I161"/>
  <c r="K161"/>
  <c r="M161"/>
  <c r="O161"/>
  <c r="Q161"/>
  <c r="V161"/>
  <c r="G163"/>
  <c r="M163" s="1"/>
  <c r="I163"/>
  <c r="K163"/>
  <c r="O163"/>
  <c r="Q163"/>
  <c r="V163"/>
  <c r="G180"/>
  <c r="I180"/>
  <c r="K180"/>
  <c r="M180"/>
  <c r="O180"/>
  <c r="Q180"/>
  <c r="V180"/>
  <c r="G181"/>
  <c r="M181" s="1"/>
  <c r="I181"/>
  <c r="K181"/>
  <c r="O181"/>
  <c r="Q181"/>
  <c r="V181"/>
  <c r="G182"/>
  <c r="I182"/>
  <c r="K182"/>
  <c r="M182"/>
  <c r="O182"/>
  <c r="Q182"/>
  <c r="V182"/>
  <c r="G183"/>
  <c r="M183" s="1"/>
  <c r="I183"/>
  <c r="K183"/>
  <c r="O183"/>
  <c r="Q183"/>
  <c r="V183"/>
  <c r="G184"/>
  <c r="I184"/>
  <c r="K184"/>
  <c r="M184"/>
  <c r="O184"/>
  <c r="Q184"/>
  <c r="V184"/>
  <c r="G185"/>
  <c r="M185" s="1"/>
  <c r="I185"/>
  <c r="K185"/>
  <c r="O185"/>
  <c r="Q185"/>
  <c r="V185"/>
  <c r="G186"/>
  <c r="I186"/>
  <c r="K186"/>
  <c r="M186"/>
  <c r="O186"/>
  <c r="Q186"/>
  <c r="V186"/>
  <c r="G187"/>
  <c r="M187" s="1"/>
  <c r="I187"/>
  <c r="K187"/>
  <c r="O187"/>
  <c r="Q187"/>
  <c r="V187"/>
  <c r="G188"/>
  <c r="I188"/>
  <c r="K188"/>
  <c r="M188"/>
  <c r="O188"/>
  <c r="Q188"/>
  <c r="V188"/>
  <c r="G189"/>
  <c r="M189" s="1"/>
  <c r="I189"/>
  <c r="K189"/>
  <c r="O189"/>
  <c r="Q189"/>
  <c r="V189"/>
  <c r="I190"/>
  <c r="Q190"/>
  <c r="G191"/>
  <c r="G190" s="1"/>
  <c r="I191"/>
  <c r="K191"/>
  <c r="K190" s="1"/>
  <c r="O191"/>
  <c r="O190" s="1"/>
  <c r="Q191"/>
  <c r="V191"/>
  <c r="V190" s="1"/>
  <c r="AE198"/>
  <c r="AF198"/>
  <c r="I20" i="1"/>
  <c r="I19"/>
  <c r="I18"/>
  <c r="I17"/>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H40"/>
  <c r="H41" l="1"/>
  <c r="I41" s="1"/>
  <c r="I16"/>
  <c r="I21" s="1"/>
  <c r="I130"/>
  <c r="J125" s="1"/>
  <c r="J129"/>
  <c r="J127"/>
  <c r="J124"/>
  <c r="A26"/>
  <c r="G26"/>
  <c r="H39"/>
  <c r="I39" s="1"/>
  <c r="I43" s="1"/>
  <c r="J41" s="1"/>
  <c r="G28"/>
  <c r="G23"/>
  <c r="M143" i="12"/>
  <c r="M85"/>
  <c r="M8"/>
  <c r="G143"/>
  <c r="G85"/>
  <c r="G8"/>
  <c r="M191"/>
  <c r="M190" s="1"/>
  <c r="M114"/>
  <c r="M113" s="1"/>
  <c r="M107"/>
  <c r="M106" s="1"/>
  <c r="J42" i="1"/>
  <c r="H43"/>
  <c r="J28"/>
  <c r="J26"/>
  <c r="G38"/>
  <c r="F38"/>
  <c r="J23"/>
  <c r="J24"/>
  <c r="J25"/>
  <c r="J27"/>
  <c r="E24"/>
  <c r="E26"/>
  <c r="J126" l="1"/>
  <c r="J128"/>
  <c r="J130"/>
  <c r="J39"/>
  <c r="J43" s="1"/>
  <c r="A23"/>
  <c r="A24" l="1"/>
  <c r="G24"/>
  <c r="A27" s="1"/>
  <c r="G29" l="1"/>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<sst xmlns="http://schemas.openxmlformats.org/spreadsheetml/2006/main" count="923" uniqueCount="397">
  <si>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</si>
  <si>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</si>
  <si>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</si>
  <si>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</si>
  <si>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</si>
  <si>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</si>
  <si>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</si>
  <si>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</si>
  <si>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</si>
  <si>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</si>
  <si>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</si>
  <si>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</si>
  <si>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</si>
  <si>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</si>
  <si>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</si>
  <si>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</si>
  <si>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</si>
  <si>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</si>
  <si>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</si>
  <si>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</si>
  <si>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</si>
  <si>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</si>
  <si>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</si>
  <si>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</si>
  <si>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</si>
  <si>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</si>
  <si>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</si>
  <si>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</si>
  <si>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</si>
  <si>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</si>
  <si>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</si>
  <si>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</si>
  <si>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</si>
  <si>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</si>
  <si>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</si>
  <si>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</si>
  <si>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</si>
  <si>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</si>
  <si>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</si>
  <si>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</si>
  <si>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</si>
  <si>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</si>
  <si>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</si>
  <si>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</si>
  <si>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</si>
  <si>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104</t>
  </si>
  <si>
    <t>Přípojka jednotné kanalizace vč. retence</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</si>
  <si>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</si>
  <si>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</si>
  <si>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</si>
  <si>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</si>
  <si>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</si>
  <si>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</si>
  <si>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</si>
  <si>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</si>
  <si>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</si>
  <si>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</si>
  <si>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</si>
  <si>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</si>
  <si>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</si>
  <si>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</si>
  <si>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</si>
  <si>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</si>
  <si>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</si>
  <si>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</si>
  <si>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</si>
  <si>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</si>
  <si>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</si>
  <si>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</si>
  <si>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</si>
  <si>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</si>
  <si>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</si>
  <si>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</si>
  <si>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</si>
  <si>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</si>
  <si>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</si>
  <si>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</si>
  <si>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</si>
  <si>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</si>
  <si>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</si>
  <si>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</si>
  <si>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</si>
  <si>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</si>
  <si>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</si>
  <si>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</si>
  <si>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</si>
  <si>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</si>
  <si>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</si>
  <si>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</si>
  <si>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</si>
  <si>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</si>
  <si>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</si>
  <si>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</si>
  <si>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</si>
  <si>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</si>
  <si>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</si>
  <si>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</si>
  <si>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</si>
  <si>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</si>
  <si>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</si>
  <si>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</si>
  <si>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</si>
  <si>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</si>
  <si>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</si>
  <si>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</si>
  <si>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</si>
  <si>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</si>
  <si>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</si>
  <si>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</si>
  <si>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</si>
  <si>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</si>
  <si>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</si>
  <si>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</si>
  <si>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</si>
  <si>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</si>
  <si>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</si>
  <si>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</si>
  <si>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46</t>
  </si>
  <si>
    <t>Zpevněné plochy</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</si>
  <si>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</si>
  <si>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</si>
  <si>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</si>
  <si>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</si>
  <si>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</si>
  <si>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</si>
  <si>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</si>
  <si>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</si>
  <si>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</si>
  <si>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</si>
  <si>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</si>
  <si>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</si>
  <si>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</si>
  <si>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</si>
  <si>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</si>
  <si>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</si>
  <si>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</si>
  <si>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</si>
  <si>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</si>
  <si>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</si>
  <si>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</si>
  <si>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</si>
  <si>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</si>
  <si>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</si>
  <si>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</si>
  <si>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</si>
  <si>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</si>
  <si>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</si>
  <si>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</si>
  <si>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</si>
  <si>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</si>
  <si>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</si>
  <si>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</si>
  <si>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</si>
  <si>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</si>
  <si>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</si>
  <si>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</si>
  <si>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</si>
  <si>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</si>
  <si>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</si>
  <si>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</si>
  <si>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</si>
  <si>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</si>
  <si>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</si>
  <si>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</si>
  <si>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</si>
  <si>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</si>
  <si>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</si>
  <si>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přípojky : </t>
  </si>
  <si>
    <t xml:space="preserve">  169,00*1,00*(0,85+2,45)/2</t>
  </si>
  <si>
    <t xml:space="preserve">  25,00*1,00*(2,05+2,45)/2</t>
  </si>
  <si>
    <t xml:space="preserve">  20,50*0,80*(1,70+2,37)/2</t>
  </si>
  <si>
    <t xml:space="preserve">  (2,00+8,00)*0,80*(1,60+2,16)/2</t>
  </si>
  <si>
    <t xml:space="preserve">  3,00*0,80*1,50</t>
  </si>
  <si>
    <t xml:space="preserve">  šachty : </t>
  </si>
  <si>
    <t xml:space="preserve">  2,50*(2,50-1,00)*(1,12+1,86+2,31+2,49+2,45+2,25)</t>
  </si>
  <si>
    <t xml:space="preserve">  retence : </t>
  </si>
  <si>
    <t xml:space="preserve">  5,00*3,00*4,04</t>
  </si>
  <si>
    <t xml:space="preserve">  jímka : </t>
  </si>
  <si>
    <t xml:space="preserve">  6,60*4,80*3,95</t>
  </si>
  <si>
    <t xml:space="preserve">  Mezisoučet</t>
  </si>
  <si>
    <t>Konec provozního součtu</t>
  </si>
  <si>
    <t>619,65*0,50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</si>
  <si>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</si>
  <si>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</si>
  <si>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</si>
  <si>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</si>
  <si>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</si>
  <si>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</si>
  <si>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151101102R00</t>
  </si>
  <si>
    <t>Zřízení pažení a rozepření stěn rýh příložné  pro jakoukoliv mezerovitost, hloubky do 4 m</t>
  </si>
  <si>
    <t>m2</t>
  </si>
  <si>
    <t>pro podzemní vedení pro všechny šířky rýhy,</t>
  </si>
  <si>
    <t xml:space="preserve">přípojky : </t>
  </si>
  <si>
    <t>169,00*(0,85+2,45)/2*2</t>
  </si>
  <si>
    <t>25,00*(2,05+2,45)/2*2</t>
  </si>
  <si>
    <t>20,50*(1,70+2,37)/2*2</t>
  </si>
  <si>
    <t>(2,00+8,00)*(1,60+2,16)/2*2</t>
  </si>
  <si>
    <t xml:space="preserve">šachty : </t>
  </si>
  <si>
    <t>(2,50-1,00)*2*(1,12+1,86+2,31+2,49+2,45+2,25)</t>
  </si>
  <si>
    <t xml:space="preserve">retence : </t>
  </si>
  <si>
    <t>(5,00+3,00)*2*4,04</t>
  </si>
  <si>
    <t xml:space="preserve">jímka : </t>
  </si>
  <si>
    <t>(6,60+4,80)*2*3,95</t>
  </si>
  <si>
    <t>151101112R00</t>
  </si>
  <si>
    <t>Odstranění pažení a rozepření rýh příložné , hloubky do 4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</si>
  <si>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</si>
  <si>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</si>
  <si>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</si>
  <si>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</si>
  <si>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</si>
  <si>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</si>
  <si>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</si>
  <si>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</si>
  <si>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619,65</t>
  </si>
  <si>
    <t xml:space="preserve">odpočet : </t>
  </si>
  <si>
    <t>-393,50</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</si>
  <si>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</si>
  <si>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</si>
  <si>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</si>
  <si>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</si>
  <si>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</si>
  <si>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</si>
  <si>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</si>
  <si>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-22,08</t>
  </si>
  <si>
    <t xml:space="preserve">obsyp : </t>
  </si>
  <si>
    <t>-119,31</t>
  </si>
  <si>
    <t>-3,14*0,62*0,62*(1,12+1,86+2,31+2,49+2,45+2,25)</t>
  </si>
  <si>
    <t>-3,80*2,30*2,17</t>
  </si>
  <si>
    <t>-5,42*3,60*2,60</t>
  </si>
  <si>
    <t>175101101R00</t>
  </si>
  <si>
    <t>Obsyp potrubí bez prohození sypaniny</t>
  </si>
  <si>
    <t>sypaninou z vhodných hornin tř. 1 - 4 nebo materiálem připraveným podél výkopu ve vzdálenosti do 3 m od jeho kraje, pro jakoukoliv hloubku výkopu a jakoukoliv míru zhutnění,</t>
  </si>
  <si>
    <t>169,00*1,00*0,55</t>
  </si>
  <si>
    <t>25,00*1,00*0,55</t>
  </si>
  <si>
    <t>20,50*0,80*0,50</t>
  </si>
  <si>
    <t>(2,00+8,00)*0,80*0,45</t>
  </si>
  <si>
    <t>3,00*0,80*0,34</t>
  </si>
  <si>
    <t>Mezisoučet</t>
  </si>
  <si>
    <t>-3,14*0,125*0,125*(169,00+25,00)</t>
  </si>
  <si>
    <t>-3,14*0,10*0,10*20,50</t>
  </si>
  <si>
    <t>58337320R</t>
  </si>
  <si>
    <t>štěrkopísek frakce 0,0 až 8,0 mm; třída C</t>
  </si>
  <si>
    <t>T</t>
  </si>
  <si>
    <t>SPCM</t>
  </si>
  <si>
    <t>Specifikace</t>
  </si>
  <si>
    <t>POL3_1</t>
  </si>
  <si>
    <t>109,15*2,00</t>
  </si>
  <si>
    <t>451573111R00</t>
  </si>
  <si>
    <t>Lože pod potrubí, stoky a drobné objekty z písku a štěrkopísku  do 65 mm</t>
  </si>
  <si>
    <t>827-1</t>
  </si>
  <si>
    <t>v otevřeném výkopu,</t>
  </si>
  <si>
    <t>169,00*1,00*0,10</t>
  </si>
  <si>
    <t>25,00*1,00*0,10</t>
  </si>
  <si>
    <t>20,50*0,80*0,10</t>
  </si>
  <si>
    <t>(2,00+8,00)*0,80*0,10</t>
  </si>
  <si>
    <t>3,00*0,80*0,10</t>
  </si>
  <si>
    <t>452112111R00</t>
  </si>
  <si>
    <t>Osazení betonových dílců pod potrubí prstenců nebo rámůpod poklopy a mříže výšky do 100 mm</t>
  </si>
  <si>
    <t>kus</t>
  </si>
  <si>
    <t>452311131R00</t>
  </si>
  <si>
    <t>Podkladní a zajišťovací konstrukce z betonu desky pod potrubí, stoky a drobné objekty , z betonu prostého třídy C 12/15</t>
  </si>
  <si>
    <t>z cementu portlandského nebo struskoportlandského, v otevřeném výkopu,</t>
  </si>
  <si>
    <t>1,50*1,50*0,10*6</t>
  </si>
  <si>
    <t>4,00*2,00*0,10</t>
  </si>
  <si>
    <t>5,60*4,00*0,10</t>
  </si>
  <si>
    <t>452386111R00</t>
  </si>
  <si>
    <t>Podkladní a vyrovnávací konstrukce vyrovnávací prstence z betonu prostého třídy C -/7,5, výšky do 100 mm</t>
  </si>
  <si>
    <t>z cementu portlandského nebo struskoportlandského,</t>
  </si>
  <si>
    <t>Včetně bednění, odbednění a na nátěru bednění proti přilnavosti betonu.</t>
  </si>
  <si>
    <t>59224346R</t>
  </si>
  <si>
    <t>prstenec vyrovnávací šachetní; betonový; TBW; DN = 625,0 mm; h = 40,0 mm; s = 120,00 mm</t>
  </si>
  <si>
    <t>POL3_</t>
  </si>
  <si>
    <t>59224347.AR</t>
  </si>
  <si>
    <t>prstenec vyrovnávací šachetní; betonový; TBW; DN = 625,0 mm; h = 60,0 mm; s = 120,00 mm</t>
  </si>
  <si>
    <t>59224348.AR</t>
  </si>
  <si>
    <t>prstenec vyrovnávací šachetní; betonový; TBW; DN = 625,0 mm; h = 80,0 mm; s = 120,00 mm</t>
  </si>
  <si>
    <t>59224349.AR</t>
  </si>
  <si>
    <t>prstenec vyrovnávací šachetní; betonový; TBW; DN = 625,0 mm; h = 100,0 mm; s = 120,00 mm</t>
  </si>
  <si>
    <t>451311811R00</t>
  </si>
  <si>
    <t>Podklad pod dlažbu z betonu vodostavebního tloušťka do 100 mm</t>
  </si>
  <si>
    <t>832-1</t>
  </si>
  <si>
    <t>1,50*0,30*0,80</t>
  </si>
  <si>
    <t>461311620R00</t>
  </si>
  <si>
    <t>Patka pro dlažbu z betonu, průřezu nad 0,20 m2</t>
  </si>
  <si>
    <t>465513127R00</t>
  </si>
  <si>
    <t xml:space="preserve">Dlažba z lomového kamene dlažba z kamene lomařsky upraveného na cementovou maltu, s vyspárováním cementovou maltou, tloušťka 200 mm,  </t>
  </si>
  <si>
    <t>lomařsky upraveného pro dlažbu</t>
  </si>
  <si>
    <t>1,70*1,50</t>
  </si>
  <si>
    <t>871171121R00</t>
  </si>
  <si>
    <t>Montáž potrubí z plastických hmot z tlakových trubek polyetylenových, vnějšího průměru 40 mm</t>
  </si>
  <si>
    <t>m</t>
  </si>
  <si>
    <t>871313121R00</t>
  </si>
  <si>
    <t>Montáž potrubí z trub z plastů těsněných gumovým kroužkem  DN 150 mm</t>
  </si>
  <si>
    <t>v otevřeném výkopu ve sklonu do 20 %,</t>
  </si>
  <si>
    <t>2,00+8,00</t>
  </si>
  <si>
    <t>871353121R00</t>
  </si>
  <si>
    <t>Montáž potrubí z trub z plastů těsněných gumovým kroužkem  DN 200 mm</t>
  </si>
  <si>
    <t>871373121R00</t>
  </si>
  <si>
    <t>Montáž potrubí z trub z plastů těsněných gumovým kroužkem  DN 300 mm</t>
  </si>
  <si>
    <t>169,00-1,00*6-3,80</t>
  </si>
  <si>
    <t>25,00</t>
  </si>
  <si>
    <t>877363121R00</t>
  </si>
  <si>
    <t>Montáž tvarovek na potrubí z trub z plastů těsněných gumovým kroužkem odbočných DN 250 mm</t>
  </si>
  <si>
    <t>877313123R00</t>
  </si>
  <si>
    <t>Montáž tvarovek na potrubí z trub z plastů těsněných gumovým kroužkem jednoosých DN 150 mm</t>
  </si>
  <si>
    <t>877353123R00</t>
  </si>
  <si>
    <t>Montáž tvarovek na potrubí z trub z plastů těsněných gumovým kroužkem jednoosých DN 200 mm</t>
  </si>
  <si>
    <t>28611260.AR</t>
  </si>
  <si>
    <t>trubka plastová kanalizační PVC; hladká, s hrdlem; Sn 8 kN/m2; D = 160,0 mm; s = 4,70 mm; l = 1000,0 mm</t>
  </si>
  <si>
    <t>10,00*1,093</t>
  </si>
  <si>
    <t>28611263.AR</t>
  </si>
  <si>
    <t>trubka plastová kanalizační PVC; hladká, s hrdlem; Sn 8 kN/m2; D = 200,0 mm; s = 5,90 mm; l = 1000,0 mm</t>
  </si>
  <si>
    <t>20,50*1,093</t>
  </si>
  <si>
    <t>28611268.AR</t>
  </si>
  <si>
    <t>trubka plastová kanalizační PVC; hladká, s hrdlem; Sn 8 kN/m2; D = 250,0 mm; s = 7,30 mm; l = 5000,0 mm</t>
  </si>
  <si>
    <t>159,20/5,00*1,093</t>
  </si>
  <si>
    <t>25,00/5,00*1,093</t>
  </si>
  <si>
    <t>286134114R</t>
  </si>
  <si>
    <t>trubka plastová vodovodní hladká; HDPE (PE 100); SDR 11,0; PN 16; D = 40,0 mm; s = 3,70 mm</t>
  </si>
  <si>
    <t>3,00*1,015</t>
  </si>
  <si>
    <t>28651662.AR</t>
  </si>
  <si>
    <t>koleno PVC; 45,0 °; D = 160,0 mm; s 1 hrdlem</t>
  </si>
  <si>
    <t>28651667.AR</t>
  </si>
  <si>
    <t>koleno PVC; 45,0 °; D = 200,0 mm; s 1 hrdlem</t>
  </si>
  <si>
    <t>28651712.AR</t>
  </si>
  <si>
    <t>odbočka PVC; 45,0 °; d1 = 250 mm; d2 = 160 mm; l = 550 mm; hladká, hrdlovaná; DN 250,0 mm; DN2 150 mm</t>
  </si>
  <si>
    <t>892241111R00</t>
  </si>
  <si>
    <t>Tlakové zkoušky vodovodního potrubí DN do 80 mm</t>
  </si>
  <si>
    <t>přísun, montáže, demontáže a odsunu zkoušecího čerpadla, napuštění tlakovou vodou a dodání vody pro tlakovou zkoušku,</t>
  </si>
  <si>
    <t>892585111R00</t>
  </si>
  <si>
    <t>Zkoušky těsnosti kanalizačního potrubí zabezpečení konců a zkouška vzduchem kanalizačního potrubí _x000D_
 do DN 300 mm</t>
  </si>
  <si>
    <t>úsek</t>
  </si>
  <si>
    <t>vodou nebo vzduchem,</t>
  </si>
  <si>
    <t>892855114R00</t>
  </si>
  <si>
    <t>Kamerové prohlídky potrubí do 200 m</t>
  </si>
  <si>
    <t>894421111RT1</t>
  </si>
  <si>
    <t>Osazení betonových dílců pro šachty podle DIN 4034 skruže rovné, o hmotnosti do 0,5 t</t>
  </si>
  <si>
    <t>na kroužek,</t>
  </si>
  <si>
    <t>viz.výpis šachet</t>
  </si>
  <si>
    <t>894422111RT1</t>
  </si>
  <si>
    <t>Osazení betonových dílců pro šachty podle DIN 4034 skruže přechodové, pro jakoukoliv hmotnost</t>
  </si>
  <si>
    <t>894423111RT1</t>
  </si>
  <si>
    <t>Osazení betonových dílců pro šachty podle DIN 4034 šachtového dna, o hmotnosti do 2 t</t>
  </si>
  <si>
    <t>894423116R00</t>
  </si>
  <si>
    <t>Osazení betonových dílců pro šachty podle DIN 4034 šachtového dna, o hmotnosti do 7 t</t>
  </si>
  <si>
    <t>899104111R00</t>
  </si>
  <si>
    <t>Osazení poklopů litinových a ocelových o hmotnost jednotlivě přes 150 kg</t>
  </si>
  <si>
    <t>899711122R00</t>
  </si>
  <si>
    <t>Výstražné fólie výstražná fólie pro kanalizaci, šířka 30 cm</t>
  </si>
  <si>
    <t>3,00+10,00+20,50+194,00</t>
  </si>
  <si>
    <t>89001</t>
  </si>
  <si>
    <t>vystrojení dechlorační jímky dle TZ</t>
  </si>
  <si>
    <t>soubor</t>
  </si>
  <si>
    <t>Vlastní</t>
  </si>
  <si>
    <t>Indiv</t>
  </si>
  <si>
    <t>Ponorné čerpadlo čisté bazénové vody, 1 ks</t>
  </si>
  <si>
    <t>Provedení : Ponorné drenážní čerpadlo vč. plovákového spínače</t>
  </si>
  <si>
    <t>: Průchodnost 10 mm</t>
  </si>
  <si>
    <t>: Plastové provedení hydraulické části, spojovací materiál nerez A4 (materiálové provedení pro bazénovou vodu s obsahem chloru)</t>
  </si>
  <si>
    <t>Parametry : Q?2 l/s při H=3,5 m</t>
  </si>
  <si>
    <t>: pracovní oblast: Hmax=5 m, Hmin=2 m</t>
  </si>
  <si>
    <t>Elektromotor : Pn?0,5 kW, Un=230 V, vč. min 10 m kabelu s vidlicí, vestavěná tepelná ochrana vinutí</t>
  </si>
  <si>
    <t>Ponorné čerpadlo sedimentu z bazénové vody, 1 ks</t>
  </si>
  <si>
    <t>Potrubí v dechlorační jímce bazénové vody, 1 kpl</t>
  </si>
  <si>
    <t>Zahrnuje výtlačné potrubí mezi čerpadly M4 a M5 a revizními šachtami zaústění výtlaků, z PE trubky d50 mezi nádrží a armaturní šachtou v délce 8 m vč. příslušného počtu tvarovek pro rozebíratelné spojení PE trubek, 2 ks zpětných ventilů 11“ a pomocného kotevního a montážního materiálu) – vše podle výkresu č. D1J/H/21.</t>
  </si>
  <si>
    <t>55243344.AR</t>
  </si>
  <si>
    <t>poklop kanalizační DN šachty 1 000 mm; litinový; D výrobku 605 mm; únosnost B 125 kN; bez odvětrání</t>
  </si>
  <si>
    <t>59224353.AR</t>
  </si>
  <si>
    <t>konus šachetní; železobetonový; TBR; d = 1 240,0 mm; DN = 1 000,0 mm; DN 2 = 625 mm; h = 580 mm; počet stupadel 2; ocelové s PE povlakem, kapsové</t>
  </si>
  <si>
    <t>59224354R</t>
  </si>
  <si>
    <t>deska zákrytová šachetní železobetonová; TZK; D1 = 1 000 mm; D = 1 240 mm; D vnitřní 625 mm; h = 165 mm</t>
  </si>
  <si>
    <t>59224358.AR</t>
  </si>
  <si>
    <t>skruž železobetonová TBS; DN = 1 000,0 mm; h = 250,0 mm; s = 120,00 mm; počet stupadel 1; ocelové s PE povlakem; beton C 40/50</t>
  </si>
  <si>
    <t>59224361.AR</t>
  </si>
  <si>
    <t>skruž železobetonová TBS; DN = 1 000,0 mm; h = 500,0 mm; s = 120,00 mm; počet stupadel 2; ocelové s PE povlakem; beton C 40/50</t>
  </si>
  <si>
    <t>59224367.AR</t>
  </si>
  <si>
    <t>dno šachetní přímé; železobeton; TBZ; DN = 1 000,0 mm; D odtoku do 500 mm; h = 800 mm; t = 150 mm; beton C 40/50</t>
  </si>
  <si>
    <t>59224368.AR</t>
  </si>
  <si>
    <t>dno šachetní přímé; železobeton; TBZ; DN = 1 000,0 mm; D odtoku do 600 mm; h = 1 000 mm; t = 150 mm; beton C 40/50</t>
  </si>
  <si>
    <t>59224373.AR</t>
  </si>
  <si>
    <t>profil těsnicí elastomerní; pro spojení betonových šachetních dílů; tvar kruh; d = 1 000,0 mm</t>
  </si>
  <si>
    <t>890001</t>
  </si>
  <si>
    <t>Retenční nádrž rozměr 2,3 x 3,8 x 2,17 m prefa, vč.komínku a poklopu</t>
  </si>
  <si>
    <t>890002</t>
  </si>
  <si>
    <t>Dechlorační nádrž rozměr3,60 x 5,42 m 2,60 m prefa, vč.komínků a poklopů</t>
  </si>
  <si>
    <t>998276101R00</t>
  </si>
  <si>
    <t>Přesun hmot pro trubní vedení z trub plastových nebo sklolaminátových v otevřeném výkopu</t>
  </si>
  <si>
    <t>t</t>
  </si>
  <si>
    <t>Přesun hmot</t>
  </si>
  <si>
    <t>POL7_</t>
  </si>
  <si>
    <t>vodovodu nebo kanalizace ražené nebo hloubené (827 1.1, 827 1.9, 827 2.1, 827 2.9), drobných objektů</t>
  </si>
  <si>
    <t xml:space="preserve">Hmotnosti z položek s pořadovými čísly: : </t>
  </si>
  <si>
    <t xml:space="preserve">5,11,12,13,14,15,16,17,18,19,20,21,22,25,26,27,28,29,30,31,32,33,34,35,36,38,44,47,48,49,50,51,52, : </t>
  </si>
  <si>
    <t xml:space="preserve">53,54,55,56, : </t>
  </si>
  <si>
    <t>Součet: : 316,80306</t>
  </si>
  <si>
    <t>SUM</t>
  </si>
  <si>
    <t>END</t>
  </si>
</sst>
</file>

<file path=xl/styles.xml><?xml version="1.0" encoding="utf-8"?>
<styleSheet xmlns="http://schemas.openxmlformats.org/spreadsheetml/2006/main">
  <numFmts count="1">
    <numFmt numFmtId="164" formatCode="#,##0.00000"/>
  </numFmts>
  <fonts count="24">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3"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21"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21"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3"/>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4786</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SUMIF(F124:F129,A16,I124:I129)+SUMIF(F124:F129,"PSU",I124:I129)</f>
        <v>0</v>
      </c>
      <c r="J16" s="85"/>
    </row>
    <row r="17" spans="1:10" ht="23.25" customHeight="1">
      <c r="A17" s="200" t="s">
        <v>25</v>
      </c>
      <c r="B17" s="38" t="s">
        <v>25</v>
      </c>
      <c r="C17" s="62"/>
      <c r="D17" s="63"/>
      <c r="E17" s="83"/>
      <c r="F17" s="84"/>
      <c r="G17" s="83"/>
      <c r="H17" s="84"/>
      <c r="I17" s="83">
        <f>SUMIF(F124:F129,A17,I124:I129)</f>
        <v>0</v>
      </c>
      <c r="J17" s="85"/>
    </row>
    <row r="18" spans="1:10" ht="23.25" customHeight="1">
      <c r="A18" s="200" t="s">
        <v>26</v>
      </c>
      <c r="B18" s="38" t="s">
        <v>26</v>
      </c>
      <c r="C18" s="62"/>
      <c r="D18" s="63"/>
      <c r="E18" s="83"/>
      <c r="F18" s="84"/>
      <c r="G18" s="83"/>
      <c r="H18" s="84"/>
      <c r="I18" s="83">
        <f>SUMIF(F124:F129,A18,I124:I129)</f>
        <v>0</v>
      </c>
      <c r="J18" s="85"/>
    </row>
    <row r="19" spans="1:10" ht="23.25" customHeight="1">
      <c r="A19" s="200" t="s">
        <v>125</v>
      </c>
      <c r="B19" s="38" t="s">
        <v>27</v>
      </c>
      <c r="C19" s="62"/>
      <c r="D19" s="63"/>
      <c r="E19" s="83"/>
      <c r="F19" s="84"/>
      <c r="G19" s="83"/>
      <c r="H19" s="84"/>
      <c r="I19" s="83">
        <f>SUMIF(F124:F129,A19,I124:I129)</f>
        <v>0</v>
      </c>
      <c r="J19" s="85"/>
    </row>
    <row r="20" spans="1:10" ht="23.25" customHeight="1">
      <c r="A20" s="200" t="s">
        <v>126</v>
      </c>
      <c r="B20" s="38" t="s">
        <v>28</v>
      </c>
      <c r="C20" s="62"/>
      <c r="D20" s="63"/>
      <c r="E20" s="83"/>
      <c r="F20" s="84"/>
      <c r="G20" s="83"/>
      <c r="H20" s="84"/>
      <c r="I20" s="83">
        <f>SUMIF(F124:F129,A20,I124:I129)</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104 01 Pol'!AE198</f>
        <v>0</v>
      </c>
      <c r="G39" s="152">
        <f>'IO 104 01 Pol'!AF198</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104 01 Pol'!AE198</f>
        <v>0</v>
      </c>
      <c r="G41" s="158">
        <f>'IO 104 01 Pol'!AF198</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104 01 Pol'!AE198</f>
        <v>0</v>
      </c>
      <c r="G42" s="153">
        <f>'IO 104 01 Pol'!AF198</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104 01 Pol'!G8</f>
        <v>0</v>
      </c>
      <c r="J124" s="194" t="str">
        <f>IF(I130=0,"",I124/I130*100)</f>
        <v/>
      </c>
    </row>
    <row r="125" spans="1:52" ht="36.75" customHeight="1">
      <c r="A125" s="183"/>
      <c r="B125" s="188" t="s">
        <v>115</v>
      </c>
      <c r="C125" s="189" t="s">
        <v>116</v>
      </c>
      <c r="D125" s="190"/>
      <c r="E125" s="190"/>
      <c r="F125" s="196" t="s">
        <v>24</v>
      </c>
      <c r="G125" s="197"/>
      <c r="H125" s="197"/>
      <c r="I125" s="197">
        <f>'IO 104 01 Pol'!G85</f>
        <v>0</v>
      </c>
      <c r="J125" s="194" t="str">
        <f>IF(I130=0,"",I125/I130*100)</f>
        <v/>
      </c>
    </row>
    <row r="126" spans="1:52" ht="36.75" customHeight="1">
      <c r="A126" s="183"/>
      <c r="B126" s="188" t="s">
        <v>117</v>
      </c>
      <c r="C126" s="189" t="s">
        <v>118</v>
      </c>
      <c r="D126" s="190"/>
      <c r="E126" s="190"/>
      <c r="F126" s="196" t="s">
        <v>24</v>
      </c>
      <c r="G126" s="197"/>
      <c r="H126" s="197"/>
      <c r="I126" s="197">
        <f>'IO 104 01 Pol'!G106</f>
        <v>0</v>
      </c>
      <c r="J126" s="194" t="str">
        <f>IF(I130=0,"",I126/I130*100)</f>
        <v/>
      </c>
    </row>
    <row r="127" spans="1:52" ht="36.75" customHeight="1">
      <c r="A127" s="183"/>
      <c r="B127" s="188" t="s">
        <v>119</v>
      </c>
      <c r="C127" s="189" t="s">
        <v>120</v>
      </c>
      <c r="D127" s="190"/>
      <c r="E127" s="190"/>
      <c r="F127" s="196" t="s">
        <v>24</v>
      </c>
      <c r="G127" s="197"/>
      <c r="H127" s="197"/>
      <c r="I127" s="197">
        <f>'IO 104 01 Pol'!G113</f>
        <v>0</v>
      </c>
      <c r="J127" s="194" t="str">
        <f>IF(I130=0,"",I127/I130*100)</f>
        <v/>
      </c>
    </row>
    <row r="128" spans="1:52" ht="36.75" customHeight="1">
      <c r="A128" s="183"/>
      <c r="B128" s="188" t="s">
        <v>121</v>
      </c>
      <c r="C128" s="189" t="s">
        <v>122</v>
      </c>
      <c r="D128" s="190"/>
      <c r="E128" s="190"/>
      <c r="F128" s="196" t="s">
        <v>24</v>
      </c>
      <c r="G128" s="197"/>
      <c r="H128" s="197"/>
      <c r="I128" s="197">
        <f>'IO 104 01 Pol'!G143</f>
        <v>0</v>
      </c>
      <c r="J128" s="194" t="str">
        <f>IF(I130=0,"",I128/I130*100)</f>
        <v/>
      </c>
    </row>
    <row r="129" spans="1:10" ht="36.75" customHeight="1">
      <c r="A129" s="183"/>
      <c r="B129" s="188" t="s">
        <v>123</v>
      </c>
      <c r="C129" s="189" t="s">
        <v>124</v>
      </c>
      <c r="D129" s="190"/>
      <c r="E129" s="190"/>
      <c r="F129" s="196" t="s">
        <v>24</v>
      </c>
      <c r="G129" s="197"/>
      <c r="H129" s="197"/>
      <c r="I129" s="197">
        <f>'IO 104 01 Pol'!G190</f>
        <v>0</v>
      </c>
      <c r="J129" s="194" t="str">
        <f>IF(I130=0,"",I129/I130*100)</f>
        <v/>
      </c>
    </row>
    <row r="130" spans="1:10" ht="25.5" customHeight="1">
      <c r="A130" s="184"/>
      <c r="B130" s="191" t="s">
        <v>1</v>
      </c>
      <c r="C130" s="192"/>
      <c r="D130" s="193"/>
      <c r="E130" s="193"/>
      <c r="F130" s="198"/>
      <c r="G130" s="199"/>
      <c r="H130" s="199"/>
      <c r="I130" s="199">
        <f>SUM(I124:I129)</f>
        <v>0</v>
      </c>
      <c r="J130" s="195">
        <f>SUM(J124:J129)</f>
        <v>0</v>
      </c>
    </row>
    <row r="131" spans="1:10">
      <c r="F131" s="137"/>
      <c r="G131" s="137"/>
      <c r="H131" s="137"/>
      <c r="I131" s="137"/>
      <c r="J131" s="138"/>
    </row>
    <row r="132" spans="1:10">
      <c r="F132" s="137"/>
      <c r="G132" s="137"/>
      <c r="H132" s="137"/>
      <c r="I132" s="137"/>
      <c r="J132" s="138"/>
    </row>
    <row r="133" spans="1:10">
      <c r="F133" s="137"/>
      <c r="G133" s="137"/>
      <c r="H133" s="137"/>
      <c r="I133" s="137"/>
      <c r="J133"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7">
    <mergeCell ref="C129:E129"/>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127</v>
      </c>
      <c r="B1" s="201"/>
      <c r="C1" s="201"/>
      <c r="D1" s="201"/>
      <c r="E1" s="201"/>
      <c r="F1" s="201"/>
      <c r="G1" s="201"/>
      <c r="AG1" t="s">
        <v>128</v>
      </c>
    </row>
    <row r="2" spans="1:60" ht="25.05" customHeight="1">
      <c r="A2" s="202" t="s">
        <v>7</v>
      </c>
      <c r="B2" s="49" t="s">
        <v>50</v>
      </c>
      <c r="C2" s="205" t="s">
        <v>51</v>
      </c>
      <c r="D2" s="203"/>
      <c r="E2" s="203"/>
      <c r="F2" s="203"/>
      <c r="G2" s="204"/>
      <c r="AG2" t="s">
        <v>129</v>
      </c>
    </row>
    <row r="3" spans="1:60" ht="25.05" customHeight="1">
      <c r="A3" s="202" t="s">
        <v>8</v>
      </c>
      <c r="B3" s="49" t="s">
        <v>45</v>
      </c>
      <c r="C3" s="205" t="s">
        <v>46</v>
      </c>
      <c r="D3" s="203"/>
      <c r="E3" s="203"/>
      <c r="F3" s="203"/>
      <c r="G3" s="204"/>
      <c r="AC3" s="181" t="s">
        <v>130</v>
      </c>
      <c r="AG3" t="s">
        <v>131</v>
      </c>
    </row>
    <row r="4" spans="1:60" ht="25.05" customHeight="1">
      <c r="A4" s="206" t="s">
        <v>9</v>
      </c>
      <c r="B4" s="207" t="s">
        <v>43</v>
      </c>
      <c r="C4" s="208" t="s">
        <v>44</v>
      </c>
      <c r="D4" s="209"/>
      <c r="E4" s="209"/>
      <c r="F4" s="209"/>
      <c r="G4" s="210"/>
      <c r="AG4" t="s">
        <v>132</v>
      </c>
    </row>
    <row r="5" spans="1:60">
      <c r="D5" s="10"/>
    </row>
    <row r="6" spans="1:60" ht="39.6">
      <c r="A6" s="212" t="s">
        <v>133</v>
      </c>
      <c r="B6" s="214" t="s">
        <v>134</v>
      </c>
      <c r="C6" s="214" t="s">
        <v>135</v>
      </c>
      <c r="D6" s="213" t="s">
        <v>136</v>
      </c>
      <c r="E6" s="212" t="s">
        <v>137</v>
      </c>
      <c r="F6" s="211" t="s">
        <v>138</v>
      </c>
      <c r="G6" s="212" t="s">
        <v>29</v>
      </c>
      <c r="H6" s="215" t="s">
        <v>30</v>
      </c>
      <c r="I6" s="215" t="s">
        <v>139</v>
      </c>
      <c r="J6" s="215" t="s">
        <v>31</v>
      </c>
      <c r="K6" s="215" t="s">
        <v>140</v>
      </c>
      <c r="L6" s="215" t="s">
        <v>141</v>
      </c>
      <c r="M6" s="215" t="s">
        <v>142</v>
      </c>
      <c r="N6" s="215" t="s">
        <v>143</v>
      </c>
      <c r="O6" s="215" t="s">
        <v>144</v>
      </c>
      <c r="P6" s="215" t="s">
        <v>145</v>
      </c>
      <c r="Q6" s="215" t="s">
        <v>146</v>
      </c>
      <c r="R6" s="215" t="s">
        <v>147</v>
      </c>
      <c r="S6" s="215" t="s">
        <v>148</v>
      </c>
      <c r="T6" s="215" t="s">
        <v>149</v>
      </c>
      <c r="U6" s="215" t="s">
        <v>150</v>
      </c>
      <c r="V6" s="215" t="s">
        <v>151</v>
      </c>
      <c r="W6" s="215" t="s">
        <v>152</v>
      </c>
      <c r="X6" s="215" t="s">
        <v>153</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5" t="s">
        <v>154</v>
      </c>
      <c r="B8" s="236" t="s">
        <v>113</v>
      </c>
      <c r="C8" s="260" t="s">
        <v>114</v>
      </c>
      <c r="D8" s="237"/>
      <c r="E8" s="238"/>
      <c r="F8" s="239"/>
      <c r="G8" s="239">
        <f>SUMIF(AG9:AG84,"&lt;&gt;NOR",G9:G84)</f>
        <v>0</v>
      </c>
      <c r="H8" s="239"/>
      <c r="I8" s="239">
        <f>SUM(I9:I84)</f>
        <v>0</v>
      </c>
      <c r="J8" s="239"/>
      <c r="K8" s="239">
        <f>SUM(K9:K84)</f>
        <v>0</v>
      </c>
      <c r="L8" s="239"/>
      <c r="M8" s="239">
        <f>SUM(M9:M84)</f>
        <v>0</v>
      </c>
      <c r="N8" s="239"/>
      <c r="O8" s="239">
        <f>SUM(O9:O84)</f>
        <v>219.15</v>
      </c>
      <c r="P8" s="239"/>
      <c r="Q8" s="239">
        <f>SUM(Q9:Q84)</f>
        <v>0</v>
      </c>
      <c r="R8" s="239"/>
      <c r="S8" s="239"/>
      <c r="T8" s="240"/>
      <c r="U8" s="234"/>
      <c r="V8" s="234">
        <f>SUM(V9:V84)</f>
        <v>1054.1000000000001</v>
      </c>
      <c r="W8" s="234"/>
      <c r="X8" s="234"/>
      <c r="AG8" t="s">
        <v>155</v>
      </c>
    </row>
    <row r="9" spans="1:60" outlineLevel="1">
      <c r="A9" s="241">
        <v>1</v>
      </c>
      <c r="B9" s="242" t="s">
        <v>156</v>
      </c>
      <c r="C9" s="261" t="s">
        <v>157</v>
      </c>
      <c r="D9" s="243" t="s">
        <v>158</v>
      </c>
      <c r="E9" s="244">
        <v>309.82499999999999</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159</v>
      </c>
      <c r="S9" s="246" t="s">
        <v>160</v>
      </c>
      <c r="T9" s="247" t="s">
        <v>160</v>
      </c>
      <c r="U9" s="225">
        <v>0.16</v>
      </c>
      <c r="V9" s="225">
        <f>ROUND(E9*U9,2)</f>
        <v>49.57</v>
      </c>
      <c r="W9" s="225"/>
      <c r="X9" s="225" t="s">
        <v>161</v>
      </c>
      <c r="Y9" s="216"/>
      <c r="Z9" s="216"/>
      <c r="AA9" s="216"/>
      <c r="AB9" s="216"/>
      <c r="AC9" s="216"/>
      <c r="AD9" s="216"/>
      <c r="AE9" s="216"/>
      <c r="AF9" s="216"/>
      <c r="AG9" s="216" t="s">
        <v>162</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2" t="s">
        <v>163</v>
      </c>
      <c r="D10" s="249"/>
      <c r="E10" s="249"/>
      <c r="F10" s="249"/>
      <c r="G10" s="249"/>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164</v>
      </c>
      <c r="AH10" s="216"/>
      <c r="AI10" s="216"/>
      <c r="AJ10" s="216"/>
      <c r="AK10" s="216"/>
      <c r="AL10" s="216"/>
      <c r="AM10" s="216"/>
      <c r="AN10" s="216"/>
      <c r="AO10" s="216"/>
      <c r="AP10" s="216"/>
      <c r="AQ10" s="216"/>
      <c r="AR10" s="216"/>
      <c r="AS10" s="216"/>
      <c r="AT10" s="216"/>
      <c r="AU10" s="216"/>
      <c r="AV10" s="216"/>
      <c r="AW10" s="216"/>
      <c r="AX10" s="216"/>
      <c r="AY10" s="216"/>
      <c r="AZ10" s="216"/>
      <c r="BA10" s="248"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3" t="s">
        <v>165</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166</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4" t="s">
        <v>167</v>
      </c>
      <c r="D12" s="226"/>
      <c r="E12" s="227"/>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166</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4" t="s">
        <v>168</v>
      </c>
      <c r="D13" s="226"/>
      <c r="E13" s="227">
        <v>278.85000000000002</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166</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4" t="s">
        <v>169</v>
      </c>
      <c r="D14" s="226"/>
      <c r="E14" s="227">
        <v>56.25</v>
      </c>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166</v>
      </c>
      <c r="AH14" s="216">
        <v>2</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4" t="s">
        <v>170</v>
      </c>
      <c r="D15" s="226"/>
      <c r="E15" s="227">
        <v>33.374000000000002</v>
      </c>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166</v>
      </c>
      <c r="AH15" s="216">
        <v>2</v>
      </c>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4" t="s">
        <v>171</v>
      </c>
      <c r="D16" s="226"/>
      <c r="E16" s="227">
        <v>15.04</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166</v>
      </c>
      <c r="AH16" s="216">
        <v>2</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4" t="s">
        <v>172</v>
      </c>
      <c r="D17" s="226"/>
      <c r="E17" s="227">
        <v>3.6</v>
      </c>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166</v>
      </c>
      <c r="AH17" s="216">
        <v>2</v>
      </c>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4" t="s">
        <v>173</v>
      </c>
      <c r="D18" s="226"/>
      <c r="E18" s="227"/>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166</v>
      </c>
      <c r="AH18" s="216">
        <v>2</v>
      </c>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23"/>
      <c r="B19" s="224"/>
      <c r="C19" s="264" t="s">
        <v>174</v>
      </c>
      <c r="D19" s="226"/>
      <c r="E19" s="227">
        <v>46.8</v>
      </c>
      <c r="F19" s="225"/>
      <c r="G19" s="225"/>
      <c r="H19" s="225"/>
      <c r="I19" s="225"/>
      <c r="J19" s="225"/>
      <c r="K19" s="225"/>
      <c r="L19" s="225"/>
      <c r="M19" s="225"/>
      <c r="N19" s="225"/>
      <c r="O19" s="225"/>
      <c r="P19" s="225"/>
      <c r="Q19" s="225"/>
      <c r="R19" s="225"/>
      <c r="S19" s="225"/>
      <c r="T19" s="225"/>
      <c r="U19" s="225"/>
      <c r="V19" s="225"/>
      <c r="W19" s="225"/>
      <c r="X19" s="225"/>
      <c r="Y19" s="216"/>
      <c r="Z19" s="216"/>
      <c r="AA19" s="216"/>
      <c r="AB19" s="216"/>
      <c r="AC19" s="216"/>
      <c r="AD19" s="216"/>
      <c r="AE19" s="216"/>
      <c r="AF19" s="216"/>
      <c r="AG19" s="216" t="s">
        <v>166</v>
      </c>
      <c r="AH19" s="216">
        <v>2</v>
      </c>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outlineLevel="1">
      <c r="A20" s="223"/>
      <c r="B20" s="224"/>
      <c r="C20" s="264" t="s">
        <v>175</v>
      </c>
      <c r="D20" s="226"/>
      <c r="E20" s="227"/>
      <c r="F20" s="225"/>
      <c r="G20" s="225"/>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166</v>
      </c>
      <c r="AH20" s="216">
        <v>2</v>
      </c>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row>
    <row r="21" spans="1:60" outlineLevel="1">
      <c r="A21" s="223"/>
      <c r="B21" s="224"/>
      <c r="C21" s="264" t="s">
        <v>176</v>
      </c>
      <c r="D21" s="226"/>
      <c r="E21" s="227">
        <v>60.6</v>
      </c>
      <c r="F21" s="225"/>
      <c r="G21" s="225"/>
      <c r="H21" s="225"/>
      <c r="I21" s="225"/>
      <c r="J21" s="225"/>
      <c r="K21" s="225"/>
      <c r="L21" s="225"/>
      <c r="M21" s="225"/>
      <c r="N21" s="225"/>
      <c r="O21" s="225"/>
      <c r="P21" s="225"/>
      <c r="Q21" s="225"/>
      <c r="R21" s="225"/>
      <c r="S21" s="225"/>
      <c r="T21" s="225"/>
      <c r="U21" s="225"/>
      <c r="V21" s="225"/>
      <c r="W21" s="225"/>
      <c r="X21" s="225"/>
      <c r="Y21" s="216"/>
      <c r="Z21" s="216"/>
      <c r="AA21" s="216"/>
      <c r="AB21" s="216"/>
      <c r="AC21" s="216"/>
      <c r="AD21" s="216"/>
      <c r="AE21" s="216"/>
      <c r="AF21" s="216"/>
      <c r="AG21" s="216" t="s">
        <v>166</v>
      </c>
      <c r="AH21" s="216">
        <v>2</v>
      </c>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outlineLevel="1">
      <c r="A22" s="223"/>
      <c r="B22" s="224"/>
      <c r="C22" s="264" t="s">
        <v>177</v>
      </c>
      <c r="D22" s="226"/>
      <c r="E22" s="227"/>
      <c r="F22" s="225"/>
      <c r="G22" s="225"/>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166</v>
      </c>
      <c r="AH22" s="216">
        <v>2</v>
      </c>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row>
    <row r="23" spans="1:60" outlineLevel="1">
      <c r="A23" s="223"/>
      <c r="B23" s="224"/>
      <c r="C23" s="264" t="s">
        <v>178</v>
      </c>
      <c r="D23" s="226"/>
      <c r="E23" s="227">
        <v>125.136</v>
      </c>
      <c r="F23" s="225"/>
      <c r="G23" s="225"/>
      <c r="H23" s="225"/>
      <c r="I23" s="225"/>
      <c r="J23" s="225"/>
      <c r="K23" s="225"/>
      <c r="L23" s="225"/>
      <c r="M23" s="225"/>
      <c r="N23" s="225"/>
      <c r="O23" s="225"/>
      <c r="P23" s="225"/>
      <c r="Q23" s="225"/>
      <c r="R23" s="225"/>
      <c r="S23" s="225"/>
      <c r="T23" s="225"/>
      <c r="U23" s="225"/>
      <c r="V23" s="225"/>
      <c r="W23" s="225"/>
      <c r="X23" s="225"/>
      <c r="Y23" s="216"/>
      <c r="Z23" s="216"/>
      <c r="AA23" s="216"/>
      <c r="AB23" s="216"/>
      <c r="AC23" s="216"/>
      <c r="AD23" s="216"/>
      <c r="AE23" s="216"/>
      <c r="AF23" s="216"/>
      <c r="AG23" s="216" t="s">
        <v>166</v>
      </c>
      <c r="AH23" s="216">
        <v>2</v>
      </c>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outlineLevel="1">
      <c r="A24" s="223"/>
      <c r="B24" s="224"/>
      <c r="C24" s="265" t="s">
        <v>179</v>
      </c>
      <c r="D24" s="228"/>
      <c r="E24" s="229">
        <v>619.65</v>
      </c>
      <c r="F24" s="225"/>
      <c r="G24" s="225"/>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166</v>
      </c>
      <c r="AH24" s="216">
        <v>3</v>
      </c>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row>
    <row r="25" spans="1:60" outlineLevel="1">
      <c r="A25" s="223"/>
      <c r="B25" s="224"/>
      <c r="C25" s="263" t="s">
        <v>180</v>
      </c>
      <c r="D25" s="226"/>
      <c r="E25" s="227"/>
      <c r="F25" s="225"/>
      <c r="G25" s="225"/>
      <c r="H25" s="225"/>
      <c r="I25" s="225"/>
      <c r="J25" s="225"/>
      <c r="K25" s="225"/>
      <c r="L25" s="225"/>
      <c r="M25" s="225"/>
      <c r="N25" s="225"/>
      <c r="O25" s="225"/>
      <c r="P25" s="225"/>
      <c r="Q25" s="225"/>
      <c r="R25" s="225"/>
      <c r="S25" s="225"/>
      <c r="T25" s="225"/>
      <c r="U25" s="225"/>
      <c r="V25" s="225"/>
      <c r="W25" s="225"/>
      <c r="X25" s="225"/>
      <c r="Y25" s="216"/>
      <c r="Z25" s="216"/>
      <c r="AA25" s="216"/>
      <c r="AB25" s="216"/>
      <c r="AC25" s="216"/>
      <c r="AD25" s="216"/>
      <c r="AE25" s="216"/>
      <c r="AF25" s="216"/>
      <c r="AG25" s="216" t="s">
        <v>166</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outlineLevel="1">
      <c r="A26" s="223"/>
      <c r="B26" s="224"/>
      <c r="C26" s="266" t="s">
        <v>181</v>
      </c>
      <c r="D26" s="230"/>
      <c r="E26" s="231">
        <v>309.82499999999999</v>
      </c>
      <c r="F26" s="225"/>
      <c r="G26" s="225"/>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166</v>
      </c>
      <c r="AH26" s="216">
        <v>0</v>
      </c>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row>
    <row r="27" spans="1:60" outlineLevel="1">
      <c r="A27" s="241">
        <v>2</v>
      </c>
      <c r="B27" s="242" t="s">
        <v>182</v>
      </c>
      <c r="C27" s="261" t="s">
        <v>183</v>
      </c>
      <c r="D27" s="243" t="s">
        <v>158</v>
      </c>
      <c r="E27" s="244">
        <v>30.982500000000002</v>
      </c>
      <c r="F27" s="245"/>
      <c r="G27" s="246">
        <f>ROUND(E27*F27,2)</f>
        <v>0</v>
      </c>
      <c r="H27" s="245"/>
      <c r="I27" s="246">
        <f>ROUND(E27*H27,2)</f>
        <v>0</v>
      </c>
      <c r="J27" s="245"/>
      <c r="K27" s="246">
        <f>ROUND(E27*J27,2)</f>
        <v>0</v>
      </c>
      <c r="L27" s="246">
        <v>21</v>
      </c>
      <c r="M27" s="246">
        <f>G27*(1+L27/100)</f>
        <v>0</v>
      </c>
      <c r="N27" s="246">
        <v>0</v>
      </c>
      <c r="O27" s="246">
        <f>ROUND(E27*N27,2)</f>
        <v>0</v>
      </c>
      <c r="P27" s="246">
        <v>0</v>
      </c>
      <c r="Q27" s="246">
        <f>ROUND(E27*P27,2)</f>
        <v>0</v>
      </c>
      <c r="R27" s="246" t="s">
        <v>159</v>
      </c>
      <c r="S27" s="246" t="s">
        <v>160</v>
      </c>
      <c r="T27" s="247" t="s">
        <v>160</v>
      </c>
      <c r="U27" s="225">
        <v>0.08</v>
      </c>
      <c r="V27" s="225">
        <f>ROUND(E27*U27,2)</f>
        <v>2.48</v>
      </c>
      <c r="W27" s="225"/>
      <c r="X27" s="225" t="s">
        <v>161</v>
      </c>
      <c r="Y27" s="216"/>
      <c r="Z27" s="216"/>
      <c r="AA27" s="216"/>
      <c r="AB27" s="216"/>
      <c r="AC27" s="216"/>
      <c r="AD27" s="216"/>
      <c r="AE27" s="216"/>
      <c r="AF27" s="216"/>
      <c r="AG27" s="216" t="s">
        <v>162</v>
      </c>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ht="21" outlineLevel="1">
      <c r="A28" s="223"/>
      <c r="B28" s="224"/>
      <c r="C28" s="262" t="s">
        <v>163</v>
      </c>
      <c r="D28" s="249"/>
      <c r="E28" s="249"/>
      <c r="F28" s="249"/>
      <c r="G28" s="249"/>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c r="AI28" s="216"/>
      <c r="AJ28" s="216"/>
      <c r="AK28" s="216"/>
      <c r="AL28" s="216"/>
      <c r="AM28" s="216"/>
      <c r="AN28" s="216"/>
      <c r="AO28" s="216"/>
      <c r="AP28" s="216"/>
      <c r="AQ28" s="216"/>
      <c r="AR28" s="216"/>
      <c r="AS28" s="216"/>
      <c r="AT28" s="216"/>
      <c r="AU28" s="216"/>
      <c r="AV28" s="216"/>
      <c r="AW28" s="216"/>
      <c r="AX28" s="216"/>
      <c r="AY28" s="216"/>
      <c r="AZ28" s="216"/>
      <c r="BA28" s="248" t="str">
        <f>C28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8" s="216"/>
      <c r="BC28" s="216"/>
      <c r="BD28" s="216"/>
      <c r="BE28" s="216"/>
      <c r="BF28" s="216"/>
      <c r="BG28" s="216"/>
      <c r="BH28" s="216"/>
    </row>
    <row r="29" spans="1:60" outlineLevel="1">
      <c r="A29" s="241">
        <v>3</v>
      </c>
      <c r="B29" s="242" t="s">
        <v>184</v>
      </c>
      <c r="C29" s="261" t="s">
        <v>185</v>
      </c>
      <c r="D29" s="243" t="s">
        <v>158</v>
      </c>
      <c r="E29" s="244">
        <v>309.82499999999999</v>
      </c>
      <c r="F29" s="245"/>
      <c r="G29" s="246">
        <f>ROUND(E29*F29,2)</f>
        <v>0</v>
      </c>
      <c r="H29" s="245"/>
      <c r="I29" s="246">
        <f>ROUND(E29*H29,2)</f>
        <v>0</v>
      </c>
      <c r="J29" s="245"/>
      <c r="K29" s="246">
        <f>ROUND(E29*J29,2)</f>
        <v>0</v>
      </c>
      <c r="L29" s="246">
        <v>21</v>
      </c>
      <c r="M29" s="246">
        <f>G29*(1+L29/100)</f>
        <v>0</v>
      </c>
      <c r="N29" s="246">
        <v>0</v>
      </c>
      <c r="O29" s="246">
        <f>ROUND(E29*N29,2)</f>
        <v>0</v>
      </c>
      <c r="P29" s="246">
        <v>0</v>
      </c>
      <c r="Q29" s="246">
        <f>ROUND(E29*P29,2)</f>
        <v>0</v>
      </c>
      <c r="R29" s="246" t="s">
        <v>159</v>
      </c>
      <c r="S29" s="246" t="s">
        <v>160</v>
      </c>
      <c r="T29" s="247" t="s">
        <v>160</v>
      </c>
      <c r="U29" s="225">
        <v>0.3</v>
      </c>
      <c r="V29" s="225">
        <f>ROUND(E29*U29,2)</f>
        <v>92.95</v>
      </c>
      <c r="W29" s="225"/>
      <c r="X29" s="225" t="s">
        <v>161</v>
      </c>
      <c r="Y29" s="216"/>
      <c r="Z29" s="216"/>
      <c r="AA29" s="216"/>
      <c r="AB29" s="216"/>
      <c r="AC29" s="216"/>
      <c r="AD29" s="216"/>
      <c r="AE29" s="216"/>
      <c r="AF29" s="216"/>
      <c r="AG29" s="216" t="s">
        <v>162</v>
      </c>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ht="21" outlineLevel="1">
      <c r="A30" s="223"/>
      <c r="B30" s="224"/>
      <c r="C30" s="262" t="s">
        <v>163</v>
      </c>
      <c r="D30" s="249"/>
      <c r="E30" s="249"/>
      <c r="F30" s="249"/>
      <c r="G30" s="249"/>
      <c r="H30" s="225"/>
      <c r="I30" s="225"/>
      <c r="J30" s="225"/>
      <c r="K30" s="225"/>
      <c r="L30" s="225"/>
      <c r="M30" s="225"/>
      <c r="N30" s="225"/>
      <c r="O30" s="225"/>
      <c r="P30" s="225"/>
      <c r="Q30" s="225"/>
      <c r="R30" s="225"/>
      <c r="S30" s="225"/>
      <c r="T30" s="225"/>
      <c r="U30" s="225"/>
      <c r="V30" s="225"/>
      <c r="W30" s="225"/>
      <c r="X30" s="225"/>
      <c r="Y30" s="216"/>
      <c r="Z30" s="216"/>
      <c r="AA30" s="216"/>
      <c r="AB30" s="216"/>
      <c r="AC30" s="216"/>
      <c r="AD30" s="216"/>
      <c r="AE30" s="216"/>
      <c r="AF30" s="216"/>
      <c r="AG30" s="216" t="s">
        <v>164</v>
      </c>
      <c r="AH30" s="216"/>
      <c r="AI30" s="216"/>
      <c r="AJ30" s="216"/>
      <c r="AK30" s="216"/>
      <c r="AL30" s="216"/>
      <c r="AM30" s="216"/>
      <c r="AN30" s="216"/>
      <c r="AO30" s="216"/>
      <c r="AP30" s="216"/>
      <c r="AQ30" s="216"/>
      <c r="AR30" s="216"/>
      <c r="AS30" s="216"/>
      <c r="AT30" s="216"/>
      <c r="AU30" s="216"/>
      <c r="AV30" s="216"/>
      <c r="AW30" s="216"/>
      <c r="AX30" s="216"/>
      <c r="AY30" s="216"/>
      <c r="AZ30" s="216"/>
      <c r="BA30" s="248" t="str">
        <f>C30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0" s="216"/>
      <c r="BC30" s="216"/>
      <c r="BD30" s="216"/>
      <c r="BE30" s="216"/>
      <c r="BF30" s="216"/>
      <c r="BG30" s="216"/>
      <c r="BH30" s="216"/>
    </row>
    <row r="31" spans="1:60" outlineLevel="1">
      <c r="A31" s="241">
        <v>4</v>
      </c>
      <c r="B31" s="242" t="s">
        <v>186</v>
      </c>
      <c r="C31" s="261" t="s">
        <v>187</v>
      </c>
      <c r="D31" s="243" t="s">
        <v>158</v>
      </c>
      <c r="E31" s="244">
        <v>30.982500000000002</v>
      </c>
      <c r="F31" s="245"/>
      <c r="G31" s="246">
        <f>ROUND(E31*F31,2)</f>
        <v>0</v>
      </c>
      <c r="H31" s="245"/>
      <c r="I31" s="246">
        <f>ROUND(E31*H31,2)</f>
        <v>0</v>
      </c>
      <c r="J31" s="245"/>
      <c r="K31" s="246">
        <f>ROUND(E31*J31,2)</f>
        <v>0</v>
      </c>
      <c r="L31" s="246">
        <v>21</v>
      </c>
      <c r="M31" s="246">
        <f>G31*(1+L31/100)</f>
        <v>0</v>
      </c>
      <c r="N31" s="246">
        <v>0</v>
      </c>
      <c r="O31" s="246">
        <f>ROUND(E31*N31,2)</f>
        <v>0</v>
      </c>
      <c r="P31" s="246">
        <v>0</v>
      </c>
      <c r="Q31" s="246">
        <f>ROUND(E31*P31,2)</f>
        <v>0</v>
      </c>
      <c r="R31" s="246" t="s">
        <v>159</v>
      </c>
      <c r="S31" s="246" t="s">
        <v>160</v>
      </c>
      <c r="T31" s="247" t="s">
        <v>160</v>
      </c>
      <c r="U31" s="225">
        <v>0.14829999999999999</v>
      </c>
      <c r="V31" s="225">
        <f>ROUND(E31*U31,2)</f>
        <v>4.59</v>
      </c>
      <c r="W31" s="225"/>
      <c r="X31" s="225" t="s">
        <v>161</v>
      </c>
      <c r="Y31" s="216"/>
      <c r="Z31" s="216"/>
      <c r="AA31" s="216"/>
      <c r="AB31" s="216"/>
      <c r="AC31" s="216"/>
      <c r="AD31" s="216"/>
      <c r="AE31" s="216"/>
      <c r="AF31" s="216"/>
      <c r="AG31" s="216" t="s">
        <v>162</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ht="21" outlineLevel="1">
      <c r="A32" s="223"/>
      <c r="B32" s="224"/>
      <c r="C32" s="262" t="s">
        <v>163</v>
      </c>
      <c r="D32" s="249"/>
      <c r="E32" s="249"/>
      <c r="F32" s="249"/>
      <c r="G32" s="249"/>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164</v>
      </c>
      <c r="AH32" s="216"/>
      <c r="AI32" s="216"/>
      <c r="AJ32" s="216"/>
      <c r="AK32" s="216"/>
      <c r="AL32" s="216"/>
      <c r="AM32" s="216"/>
      <c r="AN32" s="216"/>
      <c r="AO32" s="216"/>
      <c r="AP32" s="216"/>
      <c r="AQ32" s="216"/>
      <c r="AR32" s="216"/>
      <c r="AS32" s="216"/>
      <c r="AT32" s="216"/>
      <c r="AU32" s="216"/>
      <c r="AV32" s="216"/>
      <c r="AW32" s="216"/>
      <c r="AX32" s="216"/>
      <c r="AY32" s="216"/>
      <c r="AZ32" s="216"/>
      <c r="BA32" s="248" t="str">
        <f>C32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2" s="216"/>
      <c r="BC32" s="216"/>
      <c r="BD32" s="216"/>
      <c r="BE32" s="216"/>
      <c r="BF32" s="216"/>
      <c r="BG32" s="216"/>
      <c r="BH32" s="216"/>
    </row>
    <row r="33" spans="1:60" outlineLevel="1">
      <c r="A33" s="241">
        <v>5</v>
      </c>
      <c r="B33" s="242" t="s">
        <v>188</v>
      </c>
      <c r="C33" s="261" t="s">
        <v>189</v>
      </c>
      <c r="D33" s="243" t="s">
        <v>190</v>
      </c>
      <c r="E33" s="244">
        <v>983.375</v>
      </c>
      <c r="F33" s="245"/>
      <c r="G33" s="246">
        <f>ROUND(E33*F33,2)</f>
        <v>0</v>
      </c>
      <c r="H33" s="245"/>
      <c r="I33" s="246">
        <f>ROUND(E33*H33,2)</f>
        <v>0</v>
      </c>
      <c r="J33" s="245"/>
      <c r="K33" s="246">
        <f>ROUND(E33*J33,2)</f>
        <v>0</v>
      </c>
      <c r="L33" s="246">
        <v>21</v>
      </c>
      <c r="M33" s="246">
        <f>G33*(1+L33/100)</f>
        <v>0</v>
      </c>
      <c r="N33" s="246">
        <v>8.5999999999999998E-4</v>
      </c>
      <c r="O33" s="246">
        <f>ROUND(E33*N33,2)</f>
        <v>0.85</v>
      </c>
      <c r="P33" s="246">
        <v>0</v>
      </c>
      <c r="Q33" s="246">
        <f>ROUND(E33*P33,2)</f>
        <v>0</v>
      </c>
      <c r="R33" s="246" t="s">
        <v>159</v>
      </c>
      <c r="S33" s="246" t="s">
        <v>160</v>
      </c>
      <c r="T33" s="247" t="s">
        <v>160</v>
      </c>
      <c r="U33" s="225">
        <v>0.48</v>
      </c>
      <c r="V33" s="225">
        <f>ROUND(E33*U33,2)</f>
        <v>472.02</v>
      </c>
      <c r="W33" s="225"/>
      <c r="X33" s="225" t="s">
        <v>161</v>
      </c>
      <c r="Y33" s="216"/>
      <c r="Z33" s="216"/>
      <c r="AA33" s="216"/>
      <c r="AB33" s="216"/>
      <c r="AC33" s="216"/>
      <c r="AD33" s="216"/>
      <c r="AE33" s="216"/>
      <c r="AF33" s="216"/>
      <c r="AG33" s="216" t="s">
        <v>162</v>
      </c>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2" t="s">
        <v>191</v>
      </c>
      <c r="D34" s="249"/>
      <c r="E34" s="249"/>
      <c r="F34" s="249"/>
      <c r="G34" s="249"/>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164</v>
      </c>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23"/>
      <c r="B35" s="224"/>
      <c r="C35" s="266" t="s">
        <v>192</v>
      </c>
      <c r="D35" s="230"/>
      <c r="E35" s="231"/>
      <c r="F35" s="225"/>
      <c r="G35" s="225"/>
      <c r="H35" s="225"/>
      <c r="I35" s="225"/>
      <c r="J35" s="225"/>
      <c r="K35" s="225"/>
      <c r="L35" s="225"/>
      <c r="M35" s="225"/>
      <c r="N35" s="225"/>
      <c r="O35" s="225"/>
      <c r="P35" s="225"/>
      <c r="Q35" s="225"/>
      <c r="R35" s="225"/>
      <c r="S35" s="225"/>
      <c r="T35" s="225"/>
      <c r="U35" s="225"/>
      <c r="V35" s="225"/>
      <c r="W35" s="225"/>
      <c r="X35" s="225"/>
      <c r="Y35" s="216"/>
      <c r="Z35" s="216"/>
      <c r="AA35" s="216"/>
      <c r="AB35" s="216"/>
      <c r="AC35" s="216"/>
      <c r="AD35" s="216"/>
      <c r="AE35" s="216"/>
      <c r="AF35" s="216"/>
      <c r="AG35" s="216" t="s">
        <v>166</v>
      </c>
      <c r="AH35" s="216">
        <v>0</v>
      </c>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66" t="s">
        <v>193</v>
      </c>
      <c r="D36" s="230"/>
      <c r="E36" s="231">
        <v>557.70000000000005</v>
      </c>
      <c r="F36" s="225"/>
      <c r="G36" s="225"/>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166</v>
      </c>
      <c r="AH36" s="216">
        <v>0</v>
      </c>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23"/>
      <c r="B37" s="224"/>
      <c r="C37" s="266" t="s">
        <v>194</v>
      </c>
      <c r="D37" s="230"/>
      <c r="E37" s="231">
        <v>112.5</v>
      </c>
      <c r="F37" s="225"/>
      <c r="G37" s="225"/>
      <c r="H37" s="225"/>
      <c r="I37" s="225"/>
      <c r="J37" s="225"/>
      <c r="K37" s="225"/>
      <c r="L37" s="225"/>
      <c r="M37" s="225"/>
      <c r="N37" s="225"/>
      <c r="O37" s="225"/>
      <c r="P37" s="225"/>
      <c r="Q37" s="225"/>
      <c r="R37" s="225"/>
      <c r="S37" s="225"/>
      <c r="T37" s="225"/>
      <c r="U37" s="225"/>
      <c r="V37" s="225"/>
      <c r="W37" s="225"/>
      <c r="X37" s="225"/>
      <c r="Y37" s="216"/>
      <c r="Z37" s="216"/>
      <c r="AA37" s="216"/>
      <c r="AB37" s="216"/>
      <c r="AC37" s="216"/>
      <c r="AD37" s="216"/>
      <c r="AE37" s="216"/>
      <c r="AF37" s="216"/>
      <c r="AG37" s="216" t="s">
        <v>166</v>
      </c>
      <c r="AH37" s="216">
        <v>0</v>
      </c>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6" t="s">
        <v>195</v>
      </c>
      <c r="D38" s="230"/>
      <c r="E38" s="231">
        <v>83.435000000000002</v>
      </c>
      <c r="F38" s="225"/>
      <c r="G38" s="225"/>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166</v>
      </c>
      <c r="AH38" s="216">
        <v>0</v>
      </c>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23"/>
      <c r="B39" s="224"/>
      <c r="C39" s="266" t="s">
        <v>196</v>
      </c>
      <c r="D39" s="230"/>
      <c r="E39" s="231">
        <v>37.6</v>
      </c>
      <c r="F39" s="225"/>
      <c r="G39" s="225"/>
      <c r="H39" s="225"/>
      <c r="I39" s="225"/>
      <c r="J39" s="225"/>
      <c r="K39" s="225"/>
      <c r="L39" s="225"/>
      <c r="M39" s="225"/>
      <c r="N39" s="225"/>
      <c r="O39" s="225"/>
      <c r="P39" s="225"/>
      <c r="Q39" s="225"/>
      <c r="R39" s="225"/>
      <c r="S39" s="225"/>
      <c r="T39" s="225"/>
      <c r="U39" s="225"/>
      <c r="V39" s="225"/>
      <c r="W39" s="225"/>
      <c r="X39" s="225"/>
      <c r="Y39" s="216"/>
      <c r="Z39" s="216"/>
      <c r="AA39" s="216"/>
      <c r="AB39" s="216"/>
      <c r="AC39" s="216"/>
      <c r="AD39" s="216"/>
      <c r="AE39" s="216"/>
      <c r="AF39" s="216"/>
      <c r="AG39" s="216" t="s">
        <v>166</v>
      </c>
      <c r="AH39" s="216">
        <v>0</v>
      </c>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6" t="s">
        <v>197</v>
      </c>
      <c r="D40" s="230"/>
      <c r="E40" s="231"/>
      <c r="F40" s="225"/>
      <c r="G40" s="225"/>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166</v>
      </c>
      <c r="AH40" s="216">
        <v>0</v>
      </c>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row>
    <row r="41" spans="1:60" outlineLevel="1">
      <c r="A41" s="223"/>
      <c r="B41" s="224"/>
      <c r="C41" s="266" t="s">
        <v>198</v>
      </c>
      <c r="D41" s="230"/>
      <c r="E41" s="231">
        <v>37.44</v>
      </c>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166</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23"/>
      <c r="B42" s="224"/>
      <c r="C42" s="266" t="s">
        <v>199</v>
      </c>
      <c r="D42" s="230"/>
      <c r="E42" s="231"/>
      <c r="F42" s="225"/>
      <c r="G42" s="225"/>
      <c r="H42" s="225"/>
      <c r="I42" s="225"/>
      <c r="J42" s="225"/>
      <c r="K42" s="225"/>
      <c r="L42" s="225"/>
      <c r="M42" s="225"/>
      <c r="N42" s="225"/>
      <c r="O42" s="225"/>
      <c r="P42" s="225"/>
      <c r="Q42" s="225"/>
      <c r="R42" s="225"/>
      <c r="S42" s="225"/>
      <c r="T42" s="225"/>
      <c r="U42" s="225"/>
      <c r="V42" s="225"/>
      <c r="W42" s="225"/>
      <c r="X42" s="225"/>
      <c r="Y42" s="216"/>
      <c r="Z42" s="216"/>
      <c r="AA42" s="216"/>
      <c r="AB42" s="216"/>
      <c r="AC42" s="216"/>
      <c r="AD42" s="216"/>
      <c r="AE42" s="216"/>
      <c r="AF42" s="216"/>
      <c r="AG42" s="216" t="s">
        <v>166</v>
      </c>
      <c r="AH42" s="216">
        <v>0</v>
      </c>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6" t="s">
        <v>200</v>
      </c>
      <c r="D43" s="230"/>
      <c r="E43" s="231">
        <v>64.64</v>
      </c>
      <c r="F43" s="225"/>
      <c r="G43" s="225"/>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166</v>
      </c>
      <c r="AH43" s="216">
        <v>0</v>
      </c>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6" t="s">
        <v>201</v>
      </c>
      <c r="D44" s="230"/>
      <c r="E44" s="231"/>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166</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6" t="s">
        <v>202</v>
      </c>
      <c r="D45" s="230"/>
      <c r="E45" s="231">
        <v>90.06</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166</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41">
        <v>6</v>
      </c>
      <c r="B46" s="242" t="s">
        <v>203</v>
      </c>
      <c r="C46" s="261" t="s">
        <v>204</v>
      </c>
      <c r="D46" s="243" t="s">
        <v>190</v>
      </c>
      <c r="E46" s="244">
        <v>983.375</v>
      </c>
      <c r="F46" s="245"/>
      <c r="G46" s="246">
        <f>ROUND(E46*F46,2)</f>
        <v>0</v>
      </c>
      <c r="H46" s="245"/>
      <c r="I46" s="246">
        <f>ROUND(E46*H46,2)</f>
        <v>0</v>
      </c>
      <c r="J46" s="245"/>
      <c r="K46" s="246">
        <f>ROUND(E46*J46,2)</f>
        <v>0</v>
      </c>
      <c r="L46" s="246">
        <v>21</v>
      </c>
      <c r="M46" s="246">
        <f>G46*(1+L46/100)</f>
        <v>0</v>
      </c>
      <c r="N46" s="246">
        <v>0</v>
      </c>
      <c r="O46" s="246">
        <f>ROUND(E46*N46,2)</f>
        <v>0</v>
      </c>
      <c r="P46" s="246">
        <v>0</v>
      </c>
      <c r="Q46" s="246">
        <f>ROUND(E46*P46,2)</f>
        <v>0</v>
      </c>
      <c r="R46" s="246" t="s">
        <v>159</v>
      </c>
      <c r="S46" s="246" t="s">
        <v>160</v>
      </c>
      <c r="T46" s="247" t="s">
        <v>160</v>
      </c>
      <c r="U46" s="225">
        <v>0.32700000000000001</v>
      </c>
      <c r="V46" s="225">
        <f>ROUND(E46*U46,2)</f>
        <v>321.56</v>
      </c>
      <c r="W46" s="225"/>
      <c r="X46" s="225" t="s">
        <v>161</v>
      </c>
      <c r="Y46" s="216"/>
      <c r="Z46" s="216"/>
      <c r="AA46" s="216"/>
      <c r="AB46" s="216"/>
      <c r="AC46" s="216"/>
      <c r="AD46" s="216"/>
      <c r="AE46" s="216"/>
      <c r="AF46" s="216"/>
      <c r="AG46" s="216" t="s">
        <v>162</v>
      </c>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62" t="s">
        <v>205</v>
      </c>
      <c r="D47" s="249"/>
      <c r="E47" s="249"/>
      <c r="F47" s="249"/>
      <c r="G47" s="249"/>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164</v>
      </c>
      <c r="AH47" s="216"/>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41">
        <v>7</v>
      </c>
      <c r="B48" s="242" t="s">
        <v>206</v>
      </c>
      <c r="C48" s="261" t="s">
        <v>207</v>
      </c>
      <c r="D48" s="243" t="s">
        <v>158</v>
      </c>
      <c r="E48" s="244">
        <v>309.82499999999999</v>
      </c>
      <c r="F48" s="245"/>
      <c r="G48" s="246">
        <f>ROUND(E48*F48,2)</f>
        <v>0</v>
      </c>
      <c r="H48" s="245"/>
      <c r="I48" s="246">
        <f>ROUND(E48*H48,2)</f>
        <v>0</v>
      </c>
      <c r="J48" s="245"/>
      <c r="K48" s="246">
        <f>ROUND(E48*J48,2)</f>
        <v>0</v>
      </c>
      <c r="L48" s="246">
        <v>21</v>
      </c>
      <c r="M48" s="246">
        <f>G48*(1+L48/100)</f>
        <v>0</v>
      </c>
      <c r="N48" s="246">
        <v>0</v>
      </c>
      <c r="O48" s="246">
        <f>ROUND(E48*N48,2)</f>
        <v>0</v>
      </c>
      <c r="P48" s="246">
        <v>0</v>
      </c>
      <c r="Q48" s="246">
        <f>ROUND(E48*P48,2)</f>
        <v>0</v>
      </c>
      <c r="R48" s="246" t="s">
        <v>159</v>
      </c>
      <c r="S48" s="246" t="s">
        <v>160</v>
      </c>
      <c r="T48" s="247" t="s">
        <v>160</v>
      </c>
      <c r="U48" s="225">
        <v>0.35</v>
      </c>
      <c r="V48" s="225">
        <f>ROUND(E48*U48,2)</f>
        <v>108.44</v>
      </c>
      <c r="W48" s="225"/>
      <c r="X48" s="225" t="s">
        <v>161</v>
      </c>
      <c r="Y48" s="216"/>
      <c r="Z48" s="216"/>
      <c r="AA48" s="216"/>
      <c r="AB48" s="216"/>
      <c r="AC48" s="216"/>
      <c r="AD48" s="216"/>
      <c r="AE48" s="216"/>
      <c r="AF48" s="216"/>
      <c r="AG48" s="216" t="s">
        <v>162</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62" t="s">
        <v>208</v>
      </c>
      <c r="D49" s="249"/>
      <c r="E49" s="249"/>
      <c r="F49" s="249"/>
      <c r="G49" s="249"/>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164</v>
      </c>
      <c r="AH49" s="216"/>
      <c r="AI49" s="216"/>
      <c r="AJ49" s="216"/>
      <c r="AK49" s="216"/>
      <c r="AL49" s="216"/>
      <c r="AM49" s="216"/>
      <c r="AN49" s="216"/>
      <c r="AO49" s="216"/>
      <c r="AP49" s="216"/>
      <c r="AQ49" s="216"/>
      <c r="AR49" s="216"/>
      <c r="AS49" s="216"/>
      <c r="AT49" s="216"/>
      <c r="AU49" s="216"/>
      <c r="AV49" s="216"/>
      <c r="AW49" s="216"/>
      <c r="AX49" s="216"/>
      <c r="AY49" s="216"/>
      <c r="AZ49" s="216"/>
      <c r="BA49" s="248" t="str">
        <f>C49</f>
        <v>bez naložení do dopravní nádoby, ale s vyprázdněním dopravní nádoby na hromadu nebo na dopravní prostředek,</v>
      </c>
      <c r="BB49" s="216"/>
      <c r="BC49" s="216"/>
      <c r="BD49" s="216"/>
      <c r="BE49" s="216"/>
      <c r="BF49" s="216"/>
      <c r="BG49" s="216"/>
      <c r="BH49" s="216"/>
    </row>
    <row r="50" spans="1:60" outlineLevel="1">
      <c r="A50" s="223"/>
      <c r="B50" s="224"/>
      <c r="C50" s="266" t="s">
        <v>181</v>
      </c>
      <c r="D50" s="230"/>
      <c r="E50" s="231">
        <v>309.82499999999999</v>
      </c>
      <c r="F50" s="225"/>
      <c r="G50" s="225"/>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166</v>
      </c>
      <c r="AH50" s="216">
        <v>0</v>
      </c>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41">
        <v>8</v>
      </c>
      <c r="B51" s="242" t="s">
        <v>209</v>
      </c>
      <c r="C51" s="261" t="s">
        <v>210</v>
      </c>
      <c r="D51" s="243" t="s">
        <v>158</v>
      </c>
      <c r="E51" s="244">
        <v>226.15</v>
      </c>
      <c r="F51" s="245"/>
      <c r="G51" s="246">
        <f>ROUND(E51*F51,2)</f>
        <v>0</v>
      </c>
      <c r="H51" s="245"/>
      <c r="I51" s="246">
        <f>ROUND(E51*H51,2)</f>
        <v>0</v>
      </c>
      <c r="J51" s="245"/>
      <c r="K51" s="246">
        <f>ROUND(E51*J51,2)</f>
        <v>0</v>
      </c>
      <c r="L51" s="246">
        <v>21</v>
      </c>
      <c r="M51" s="246">
        <f>G51*(1+L51/100)</f>
        <v>0</v>
      </c>
      <c r="N51" s="246">
        <v>0</v>
      </c>
      <c r="O51" s="246">
        <f>ROUND(E51*N51,2)</f>
        <v>0</v>
      </c>
      <c r="P51" s="246">
        <v>0</v>
      </c>
      <c r="Q51" s="246">
        <f>ROUND(E51*P51,2)</f>
        <v>0</v>
      </c>
      <c r="R51" s="246" t="s">
        <v>159</v>
      </c>
      <c r="S51" s="246" t="s">
        <v>160</v>
      </c>
      <c r="T51" s="247" t="s">
        <v>160</v>
      </c>
      <c r="U51" s="225">
        <v>1.0999999999999999E-2</v>
      </c>
      <c r="V51" s="225">
        <f>ROUND(E51*U51,2)</f>
        <v>2.4900000000000002</v>
      </c>
      <c r="W51" s="225"/>
      <c r="X51" s="225" t="s">
        <v>161</v>
      </c>
      <c r="Y51" s="216"/>
      <c r="Z51" s="216"/>
      <c r="AA51" s="216"/>
      <c r="AB51" s="216"/>
      <c r="AC51" s="216"/>
      <c r="AD51" s="216"/>
      <c r="AE51" s="216"/>
      <c r="AF51" s="216"/>
      <c r="AG51" s="216" t="s">
        <v>162</v>
      </c>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2" t="s">
        <v>211</v>
      </c>
      <c r="D52" s="249"/>
      <c r="E52" s="249"/>
      <c r="F52" s="249"/>
      <c r="G52" s="249"/>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164</v>
      </c>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6" t="s">
        <v>212</v>
      </c>
      <c r="D53" s="230"/>
      <c r="E53" s="231"/>
      <c r="F53" s="225"/>
      <c r="G53" s="225"/>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166</v>
      </c>
      <c r="AH53" s="216">
        <v>0</v>
      </c>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66" t="s">
        <v>213</v>
      </c>
      <c r="D54" s="230"/>
      <c r="E54" s="231">
        <v>619.65</v>
      </c>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166</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6" t="s">
        <v>214</v>
      </c>
      <c r="D55" s="230"/>
      <c r="E55" s="231"/>
      <c r="F55" s="225"/>
      <c r="G55" s="225"/>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166</v>
      </c>
      <c r="AH55" s="216">
        <v>0</v>
      </c>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6" t="s">
        <v>215</v>
      </c>
      <c r="D56" s="230"/>
      <c r="E56" s="231">
        <v>-393.5</v>
      </c>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166</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41">
        <v>9</v>
      </c>
      <c r="B57" s="242" t="s">
        <v>216</v>
      </c>
      <c r="C57" s="261" t="s">
        <v>217</v>
      </c>
      <c r="D57" s="243" t="s">
        <v>158</v>
      </c>
      <c r="E57" s="244">
        <v>393.49943999999999</v>
      </c>
      <c r="F57" s="245"/>
      <c r="G57" s="246">
        <f>ROUND(E57*F57,2)</f>
        <v>0</v>
      </c>
      <c r="H57" s="245"/>
      <c r="I57" s="246">
        <f>ROUND(E57*H57,2)</f>
        <v>0</v>
      </c>
      <c r="J57" s="245"/>
      <c r="K57" s="246">
        <f>ROUND(E57*J57,2)</f>
        <v>0</v>
      </c>
      <c r="L57" s="246">
        <v>21</v>
      </c>
      <c r="M57" s="246">
        <f>G57*(1+L57/100)</f>
        <v>0</v>
      </c>
      <c r="N57" s="246">
        <v>0</v>
      </c>
      <c r="O57" s="246">
        <f>ROUND(E57*N57,2)</f>
        <v>0</v>
      </c>
      <c r="P57" s="246">
        <v>0</v>
      </c>
      <c r="Q57" s="246">
        <f>ROUND(E57*P57,2)</f>
        <v>0</v>
      </c>
      <c r="R57" s="246" t="s">
        <v>159</v>
      </c>
      <c r="S57" s="246" t="s">
        <v>160</v>
      </c>
      <c r="T57" s="247" t="s">
        <v>160</v>
      </c>
      <c r="U57" s="225">
        <v>0</v>
      </c>
      <c r="V57" s="225">
        <f>ROUND(E57*U57,2)</f>
        <v>0</v>
      </c>
      <c r="W57" s="225"/>
      <c r="X57" s="225" t="s">
        <v>161</v>
      </c>
      <c r="Y57" s="216"/>
      <c r="Z57" s="216"/>
      <c r="AA57" s="216"/>
      <c r="AB57" s="216"/>
      <c r="AC57" s="216"/>
      <c r="AD57" s="216"/>
      <c r="AE57" s="216"/>
      <c r="AF57" s="216"/>
      <c r="AG57" s="216" t="s">
        <v>218</v>
      </c>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62" t="s">
        <v>219</v>
      </c>
      <c r="D58" s="249"/>
      <c r="E58" s="249"/>
      <c r="F58" s="249"/>
      <c r="G58" s="249"/>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164</v>
      </c>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7" t="s">
        <v>220</v>
      </c>
      <c r="D59" s="250"/>
      <c r="E59" s="250"/>
      <c r="F59" s="250"/>
      <c r="G59" s="250"/>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221</v>
      </c>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23"/>
      <c r="B60" s="224"/>
      <c r="C60" s="266" t="s">
        <v>212</v>
      </c>
      <c r="D60" s="230"/>
      <c r="E60" s="231"/>
      <c r="F60" s="225"/>
      <c r="G60" s="225"/>
      <c r="H60" s="225"/>
      <c r="I60" s="225"/>
      <c r="J60" s="225"/>
      <c r="K60" s="225"/>
      <c r="L60" s="225"/>
      <c r="M60" s="225"/>
      <c r="N60" s="225"/>
      <c r="O60" s="225"/>
      <c r="P60" s="225"/>
      <c r="Q60" s="225"/>
      <c r="R60" s="225"/>
      <c r="S60" s="225"/>
      <c r="T60" s="225"/>
      <c r="U60" s="225"/>
      <c r="V60" s="225"/>
      <c r="W60" s="225"/>
      <c r="X60" s="225"/>
      <c r="Y60" s="216"/>
      <c r="Z60" s="216"/>
      <c r="AA60" s="216"/>
      <c r="AB60" s="216"/>
      <c r="AC60" s="216"/>
      <c r="AD60" s="216"/>
      <c r="AE60" s="216"/>
      <c r="AF60" s="216"/>
      <c r="AG60" s="216" t="s">
        <v>166</v>
      </c>
      <c r="AH60" s="216">
        <v>0</v>
      </c>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outlineLevel="1">
      <c r="A61" s="223"/>
      <c r="B61" s="224"/>
      <c r="C61" s="266" t="s">
        <v>213</v>
      </c>
      <c r="D61" s="230"/>
      <c r="E61" s="231">
        <v>619.65</v>
      </c>
      <c r="F61" s="225"/>
      <c r="G61" s="225"/>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166</v>
      </c>
      <c r="AH61" s="216">
        <v>0</v>
      </c>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row>
    <row r="62" spans="1:60" outlineLevel="1">
      <c r="A62" s="223"/>
      <c r="B62" s="224"/>
      <c r="C62" s="266" t="s">
        <v>214</v>
      </c>
      <c r="D62" s="230"/>
      <c r="E62" s="231"/>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166</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outlineLevel="1">
      <c r="A63" s="223"/>
      <c r="B63" s="224"/>
      <c r="C63" s="266" t="s">
        <v>222</v>
      </c>
      <c r="D63" s="230"/>
      <c r="E63" s="231"/>
      <c r="F63" s="225"/>
      <c r="G63" s="225"/>
      <c r="H63" s="225"/>
      <c r="I63" s="225"/>
      <c r="J63" s="225"/>
      <c r="K63" s="225"/>
      <c r="L63" s="225"/>
      <c r="M63" s="225"/>
      <c r="N63" s="225"/>
      <c r="O63" s="225"/>
      <c r="P63" s="225"/>
      <c r="Q63" s="225"/>
      <c r="R63" s="225"/>
      <c r="S63" s="225"/>
      <c r="T63" s="225"/>
      <c r="U63" s="225"/>
      <c r="V63" s="225"/>
      <c r="W63" s="225"/>
      <c r="X63" s="225"/>
      <c r="Y63" s="216"/>
      <c r="Z63" s="216"/>
      <c r="AA63" s="216"/>
      <c r="AB63" s="216"/>
      <c r="AC63" s="216"/>
      <c r="AD63" s="216"/>
      <c r="AE63" s="216"/>
      <c r="AF63" s="216"/>
      <c r="AG63" s="216" t="s">
        <v>166</v>
      </c>
      <c r="AH63" s="216">
        <v>0</v>
      </c>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6" t="s">
        <v>223</v>
      </c>
      <c r="D64" s="230"/>
      <c r="E64" s="231">
        <v>-22.08</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166</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23"/>
      <c r="B65" s="224"/>
      <c r="C65" s="266" t="s">
        <v>224</v>
      </c>
      <c r="D65" s="230"/>
      <c r="E65" s="231"/>
      <c r="F65" s="225"/>
      <c r="G65" s="225"/>
      <c r="H65" s="225"/>
      <c r="I65" s="225"/>
      <c r="J65" s="225"/>
      <c r="K65" s="225"/>
      <c r="L65" s="225"/>
      <c r="M65" s="225"/>
      <c r="N65" s="225"/>
      <c r="O65" s="225"/>
      <c r="P65" s="225"/>
      <c r="Q65" s="225"/>
      <c r="R65" s="225"/>
      <c r="S65" s="225"/>
      <c r="T65" s="225"/>
      <c r="U65" s="225"/>
      <c r="V65" s="225"/>
      <c r="W65" s="225"/>
      <c r="X65" s="225"/>
      <c r="Y65" s="216"/>
      <c r="Z65" s="216"/>
      <c r="AA65" s="216"/>
      <c r="AB65" s="216"/>
      <c r="AC65" s="216"/>
      <c r="AD65" s="216"/>
      <c r="AE65" s="216"/>
      <c r="AF65" s="216"/>
      <c r="AG65" s="216" t="s">
        <v>166</v>
      </c>
      <c r="AH65" s="216">
        <v>0</v>
      </c>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23"/>
      <c r="B66" s="224"/>
      <c r="C66" s="266" t="s">
        <v>225</v>
      </c>
      <c r="D66" s="230"/>
      <c r="E66" s="231">
        <v>-119.31</v>
      </c>
      <c r="F66" s="225"/>
      <c r="G66" s="225"/>
      <c r="H66" s="225"/>
      <c r="I66" s="225"/>
      <c r="J66" s="225"/>
      <c r="K66" s="225"/>
      <c r="L66" s="225"/>
      <c r="M66" s="225"/>
      <c r="N66" s="225"/>
      <c r="O66" s="225"/>
      <c r="P66" s="225"/>
      <c r="Q66" s="225"/>
      <c r="R66" s="225"/>
      <c r="S66" s="225"/>
      <c r="T66" s="225"/>
      <c r="U66" s="225"/>
      <c r="V66" s="225"/>
      <c r="W66" s="225"/>
      <c r="X66" s="225"/>
      <c r="Y66" s="216"/>
      <c r="Z66" s="216"/>
      <c r="AA66" s="216"/>
      <c r="AB66" s="216"/>
      <c r="AC66" s="216"/>
      <c r="AD66" s="216"/>
      <c r="AE66" s="216"/>
      <c r="AF66" s="216"/>
      <c r="AG66" s="216" t="s">
        <v>166</v>
      </c>
      <c r="AH66" s="216">
        <v>0</v>
      </c>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outlineLevel="1">
      <c r="A67" s="223"/>
      <c r="B67" s="224"/>
      <c r="C67" s="266" t="s">
        <v>197</v>
      </c>
      <c r="D67" s="230"/>
      <c r="E67" s="231"/>
      <c r="F67" s="225"/>
      <c r="G67" s="225"/>
      <c r="H67" s="225"/>
      <c r="I67" s="225"/>
      <c r="J67" s="225"/>
      <c r="K67" s="225"/>
      <c r="L67" s="225"/>
      <c r="M67" s="225"/>
      <c r="N67" s="225"/>
      <c r="O67" s="225"/>
      <c r="P67" s="225"/>
      <c r="Q67" s="225"/>
      <c r="R67" s="225"/>
      <c r="S67" s="225"/>
      <c r="T67" s="225"/>
      <c r="U67" s="225"/>
      <c r="V67" s="225"/>
      <c r="W67" s="225"/>
      <c r="X67" s="225"/>
      <c r="Y67" s="216"/>
      <c r="Z67" s="216"/>
      <c r="AA67" s="216"/>
      <c r="AB67" s="216"/>
      <c r="AC67" s="216"/>
      <c r="AD67" s="216"/>
      <c r="AE67" s="216"/>
      <c r="AF67" s="216"/>
      <c r="AG67" s="216" t="s">
        <v>166</v>
      </c>
      <c r="AH67" s="216">
        <v>0</v>
      </c>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row>
    <row r="68" spans="1:60" outlineLevel="1">
      <c r="A68" s="223"/>
      <c r="B68" s="224"/>
      <c r="C68" s="266" t="s">
        <v>226</v>
      </c>
      <c r="D68" s="230"/>
      <c r="E68" s="231">
        <v>-15.063560000000001</v>
      </c>
      <c r="F68" s="225"/>
      <c r="G68" s="225"/>
      <c r="H68" s="225"/>
      <c r="I68" s="225"/>
      <c r="J68" s="225"/>
      <c r="K68" s="225"/>
      <c r="L68" s="225"/>
      <c r="M68" s="225"/>
      <c r="N68" s="225"/>
      <c r="O68" s="225"/>
      <c r="P68" s="225"/>
      <c r="Q68" s="225"/>
      <c r="R68" s="225"/>
      <c r="S68" s="225"/>
      <c r="T68" s="225"/>
      <c r="U68" s="225"/>
      <c r="V68" s="225"/>
      <c r="W68" s="225"/>
      <c r="X68" s="225"/>
      <c r="Y68" s="216"/>
      <c r="Z68" s="216"/>
      <c r="AA68" s="216"/>
      <c r="AB68" s="216"/>
      <c r="AC68" s="216"/>
      <c r="AD68" s="216"/>
      <c r="AE68" s="216"/>
      <c r="AF68" s="216"/>
      <c r="AG68" s="216" t="s">
        <v>166</v>
      </c>
      <c r="AH68" s="216">
        <v>0</v>
      </c>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6" t="s">
        <v>199</v>
      </c>
      <c r="D69" s="230"/>
      <c r="E69" s="231"/>
      <c r="F69" s="225"/>
      <c r="G69" s="225"/>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166</v>
      </c>
      <c r="AH69" s="216">
        <v>0</v>
      </c>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6" t="s">
        <v>227</v>
      </c>
      <c r="D70" s="230"/>
      <c r="E70" s="231">
        <v>-18.965800000000002</v>
      </c>
      <c r="F70" s="225"/>
      <c r="G70" s="225"/>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166</v>
      </c>
      <c r="AH70" s="216">
        <v>0</v>
      </c>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outlineLevel="1">
      <c r="A71" s="223"/>
      <c r="B71" s="224"/>
      <c r="C71" s="266" t="s">
        <v>201</v>
      </c>
      <c r="D71" s="230"/>
      <c r="E71" s="231"/>
      <c r="F71" s="225"/>
      <c r="G71" s="225"/>
      <c r="H71" s="225"/>
      <c r="I71" s="225"/>
      <c r="J71" s="225"/>
      <c r="K71" s="225"/>
      <c r="L71" s="225"/>
      <c r="M71" s="225"/>
      <c r="N71" s="225"/>
      <c r="O71" s="225"/>
      <c r="P71" s="225"/>
      <c r="Q71" s="225"/>
      <c r="R71" s="225"/>
      <c r="S71" s="225"/>
      <c r="T71" s="225"/>
      <c r="U71" s="225"/>
      <c r="V71" s="225"/>
      <c r="W71" s="225"/>
      <c r="X71" s="225"/>
      <c r="Y71" s="216"/>
      <c r="Z71" s="216"/>
      <c r="AA71" s="216"/>
      <c r="AB71" s="216"/>
      <c r="AC71" s="216"/>
      <c r="AD71" s="216"/>
      <c r="AE71" s="216"/>
      <c r="AF71" s="216"/>
      <c r="AG71" s="216" t="s">
        <v>166</v>
      </c>
      <c r="AH71" s="216">
        <v>0</v>
      </c>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outlineLevel="1">
      <c r="A72" s="223"/>
      <c r="B72" s="224"/>
      <c r="C72" s="266" t="s">
        <v>228</v>
      </c>
      <c r="D72" s="230"/>
      <c r="E72" s="231">
        <v>-50.731200000000001</v>
      </c>
      <c r="F72" s="225"/>
      <c r="G72" s="225"/>
      <c r="H72" s="225"/>
      <c r="I72" s="225"/>
      <c r="J72" s="225"/>
      <c r="K72" s="225"/>
      <c r="L72" s="225"/>
      <c r="M72" s="225"/>
      <c r="N72" s="225"/>
      <c r="O72" s="225"/>
      <c r="P72" s="225"/>
      <c r="Q72" s="225"/>
      <c r="R72" s="225"/>
      <c r="S72" s="225"/>
      <c r="T72" s="225"/>
      <c r="U72" s="225"/>
      <c r="V72" s="225"/>
      <c r="W72" s="225"/>
      <c r="X72" s="225"/>
      <c r="Y72" s="216"/>
      <c r="Z72" s="216"/>
      <c r="AA72" s="216"/>
      <c r="AB72" s="216"/>
      <c r="AC72" s="216"/>
      <c r="AD72" s="216"/>
      <c r="AE72" s="216"/>
      <c r="AF72" s="216"/>
      <c r="AG72" s="216" t="s">
        <v>166</v>
      </c>
      <c r="AH72" s="216">
        <v>0</v>
      </c>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41">
        <v>10</v>
      </c>
      <c r="B73" s="242" t="s">
        <v>229</v>
      </c>
      <c r="C73" s="261" t="s">
        <v>230</v>
      </c>
      <c r="D73" s="243" t="s">
        <v>158</v>
      </c>
      <c r="E73" s="244">
        <v>109.15418</v>
      </c>
      <c r="F73" s="245"/>
      <c r="G73" s="246">
        <f>ROUND(E73*F73,2)</f>
        <v>0</v>
      </c>
      <c r="H73" s="245"/>
      <c r="I73" s="246">
        <f>ROUND(E73*H73,2)</f>
        <v>0</v>
      </c>
      <c r="J73" s="245"/>
      <c r="K73" s="246">
        <f>ROUND(E73*J73,2)</f>
        <v>0</v>
      </c>
      <c r="L73" s="246">
        <v>21</v>
      </c>
      <c r="M73" s="246">
        <f>G73*(1+L73/100)</f>
        <v>0</v>
      </c>
      <c r="N73" s="246">
        <v>0</v>
      </c>
      <c r="O73" s="246">
        <f>ROUND(E73*N73,2)</f>
        <v>0</v>
      </c>
      <c r="P73" s="246">
        <v>0</v>
      </c>
      <c r="Q73" s="246">
        <f>ROUND(E73*P73,2)</f>
        <v>0</v>
      </c>
      <c r="R73" s="246" t="s">
        <v>159</v>
      </c>
      <c r="S73" s="246" t="s">
        <v>160</v>
      </c>
      <c r="T73" s="247" t="s">
        <v>160</v>
      </c>
      <c r="U73" s="225">
        <v>0</v>
      </c>
      <c r="V73" s="225">
        <f>ROUND(E73*U73,2)</f>
        <v>0</v>
      </c>
      <c r="W73" s="225"/>
      <c r="X73" s="225" t="s">
        <v>161</v>
      </c>
      <c r="Y73" s="216"/>
      <c r="Z73" s="216"/>
      <c r="AA73" s="216"/>
      <c r="AB73" s="216"/>
      <c r="AC73" s="216"/>
      <c r="AD73" s="216"/>
      <c r="AE73" s="216"/>
      <c r="AF73" s="216"/>
      <c r="AG73" s="216" t="s">
        <v>218</v>
      </c>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ht="21" outlineLevel="1">
      <c r="A74" s="223"/>
      <c r="B74" s="224"/>
      <c r="C74" s="262" t="s">
        <v>231</v>
      </c>
      <c r="D74" s="249"/>
      <c r="E74" s="249"/>
      <c r="F74" s="249"/>
      <c r="G74" s="249"/>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164</v>
      </c>
      <c r="AH74" s="216"/>
      <c r="AI74" s="216"/>
      <c r="AJ74" s="216"/>
      <c r="AK74" s="216"/>
      <c r="AL74" s="216"/>
      <c r="AM74" s="216"/>
      <c r="AN74" s="216"/>
      <c r="AO74" s="216"/>
      <c r="AP74" s="216"/>
      <c r="AQ74" s="216"/>
      <c r="AR74" s="216"/>
      <c r="AS74" s="216"/>
      <c r="AT74" s="216"/>
      <c r="AU74" s="216"/>
      <c r="AV74" s="216"/>
      <c r="AW74" s="216"/>
      <c r="AX74" s="216"/>
      <c r="AY74" s="216"/>
      <c r="AZ74" s="216"/>
      <c r="BA74" s="248" t="str">
        <f>C74</f>
        <v>sypaninou z vhodných hornin tř. 1 - 4 nebo materiálem připraveným podél výkopu ve vzdálenosti do 3 m od jeho kraje, pro jakoukoliv hloubku výkopu a jakoukoliv míru zhutnění,</v>
      </c>
      <c r="BB74" s="216"/>
      <c r="BC74" s="216"/>
      <c r="BD74" s="216"/>
      <c r="BE74" s="216"/>
      <c r="BF74" s="216"/>
      <c r="BG74" s="216"/>
      <c r="BH74" s="216"/>
    </row>
    <row r="75" spans="1:60" outlineLevel="1">
      <c r="A75" s="223"/>
      <c r="B75" s="224"/>
      <c r="C75" s="266" t="s">
        <v>232</v>
      </c>
      <c r="D75" s="230"/>
      <c r="E75" s="231">
        <v>92.95</v>
      </c>
      <c r="F75" s="225"/>
      <c r="G75" s="225"/>
      <c r="H75" s="225"/>
      <c r="I75" s="225"/>
      <c r="J75" s="225"/>
      <c r="K75" s="225"/>
      <c r="L75" s="225"/>
      <c r="M75" s="225"/>
      <c r="N75" s="225"/>
      <c r="O75" s="225"/>
      <c r="P75" s="225"/>
      <c r="Q75" s="225"/>
      <c r="R75" s="225"/>
      <c r="S75" s="225"/>
      <c r="T75" s="225"/>
      <c r="U75" s="225"/>
      <c r="V75" s="225"/>
      <c r="W75" s="225"/>
      <c r="X75" s="225"/>
      <c r="Y75" s="216"/>
      <c r="Z75" s="216"/>
      <c r="AA75" s="216"/>
      <c r="AB75" s="216"/>
      <c r="AC75" s="216"/>
      <c r="AD75" s="216"/>
      <c r="AE75" s="216"/>
      <c r="AF75" s="216"/>
      <c r="AG75" s="216" t="s">
        <v>166</v>
      </c>
      <c r="AH75" s="216">
        <v>0</v>
      </c>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23"/>
      <c r="B76" s="224"/>
      <c r="C76" s="266" t="s">
        <v>233</v>
      </c>
      <c r="D76" s="230"/>
      <c r="E76" s="231">
        <v>13.75</v>
      </c>
      <c r="F76" s="225"/>
      <c r="G76" s="225"/>
      <c r="H76" s="225"/>
      <c r="I76" s="225"/>
      <c r="J76" s="225"/>
      <c r="K76" s="225"/>
      <c r="L76" s="225"/>
      <c r="M76" s="225"/>
      <c r="N76" s="225"/>
      <c r="O76" s="225"/>
      <c r="P76" s="225"/>
      <c r="Q76" s="225"/>
      <c r="R76" s="225"/>
      <c r="S76" s="225"/>
      <c r="T76" s="225"/>
      <c r="U76" s="225"/>
      <c r="V76" s="225"/>
      <c r="W76" s="225"/>
      <c r="X76" s="225"/>
      <c r="Y76" s="216"/>
      <c r="Z76" s="216"/>
      <c r="AA76" s="216"/>
      <c r="AB76" s="216"/>
      <c r="AC76" s="216"/>
      <c r="AD76" s="216"/>
      <c r="AE76" s="216"/>
      <c r="AF76" s="216"/>
      <c r="AG76" s="216" t="s">
        <v>166</v>
      </c>
      <c r="AH76" s="216">
        <v>0</v>
      </c>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outlineLevel="1">
      <c r="A77" s="223"/>
      <c r="B77" s="224"/>
      <c r="C77" s="266" t="s">
        <v>234</v>
      </c>
      <c r="D77" s="230"/>
      <c r="E77" s="231">
        <v>8.1999999999999993</v>
      </c>
      <c r="F77" s="225"/>
      <c r="G77" s="225"/>
      <c r="H77" s="225"/>
      <c r="I77" s="225"/>
      <c r="J77" s="225"/>
      <c r="K77" s="225"/>
      <c r="L77" s="225"/>
      <c r="M77" s="225"/>
      <c r="N77" s="225"/>
      <c r="O77" s="225"/>
      <c r="P77" s="225"/>
      <c r="Q77" s="225"/>
      <c r="R77" s="225"/>
      <c r="S77" s="225"/>
      <c r="T77" s="225"/>
      <c r="U77" s="225"/>
      <c r="V77" s="225"/>
      <c r="W77" s="225"/>
      <c r="X77" s="225"/>
      <c r="Y77" s="216"/>
      <c r="Z77" s="216"/>
      <c r="AA77" s="216"/>
      <c r="AB77" s="216"/>
      <c r="AC77" s="216"/>
      <c r="AD77" s="216"/>
      <c r="AE77" s="216"/>
      <c r="AF77" s="216"/>
      <c r="AG77" s="216" t="s">
        <v>166</v>
      </c>
      <c r="AH77" s="216">
        <v>0</v>
      </c>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23"/>
      <c r="B78" s="224"/>
      <c r="C78" s="266" t="s">
        <v>235</v>
      </c>
      <c r="D78" s="230"/>
      <c r="E78" s="231">
        <v>3.6</v>
      </c>
      <c r="F78" s="225"/>
      <c r="G78" s="225"/>
      <c r="H78" s="225"/>
      <c r="I78" s="225"/>
      <c r="J78" s="225"/>
      <c r="K78" s="225"/>
      <c r="L78" s="225"/>
      <c r="M78" s="225"/>
      <c r="N78" s="225"/>
      <c r="O78" s="225"/>
      <c r="P78" s="225"/>
      <c r="Q78" s="225"/>
      <c r="R78" s="225"/>
      <c r="S78" s="225"/>
      <c r="T78" s="225"/>
      <c r="U78" s="225"/>
      <c r="V78" s="225"/>
      <c r="W78" s="225"/>
      <c r="X78" s="225"/>
      <c r="Y78" s="216"/>
      <c r="Z78" s="216"/>
      <c r="AA78" s="216"/>
      <c r="AB78" s="216"/>
      <c r="AC78" s="216"/>
      <c r="AD78" s="216"/>
      <c r="AE78" s="216"/>
      <c r="AF78" s="216"/>
      <c r="AG78" s="216" t="s">
        <v>166</v>
      </c>
      <c r="AH78" s="216">
        <v>0</v>
      </c>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outlineLevel="1">
      <c r="A79" s="223"/>
      <c r="B79" s="224"/>
      <c r="C79" s="266" t="s">
        <v>236</v>
      </c>
      <c r="D79" s="230"/>
      <c r="E79" s="231">
        <v>0.81599999999999995</v>
      </c>
      <c r="F79" s="225"/>
      <c r="G79" s="225"/>
      <c r="H79" s="225"/>
      <c r="I79" s="225"/>
      <c r="J79" s="225"/>
      <c r="K79" s="225"/>
      <c r="L79" s="225"/>
      <c r="M79" s="225"/>
      <c r="N79" s="225"/>
      <c r="O79" s="225"/>
      <c r="P79" s="225"/>
      <c r="Q79" s="225"/>
      <c r="R79" s="225"/>
      <c r="S79" s="225"/>
      <c r="T79" s="225"/>
      <c r="U79" s="225"/>
      <c r="V79" s="225"/>
      <c r="W79" s="225"/>
      <c r="X79" s="225"/>
      <c r="Y79" s="216"/>
      <c r="Z79" s="216"/>
      <c r="AA79" s="216"/>
      <c r="AB79" s="216"/>
      <c r="AC79" s="216"/>
      <c r="AD79" s="216"/>
      <c r="AE79" s="216"/>
      <c r="AF79" s="216"/>
      <c r="AG79" s="216" t="s">
        <v>166</v>
      </c>
      <c r="AH79" s="216">
        <v>0</v>
      </c>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row>
    <row r="80" spans="1:60" outlineLevel="1">
      <c r="A80" s="223"/>
      <c r="B80" s="224"/>
      <c r="C80" s="268" t="s">
        <v>237</v>
      </c>
      <c r="D80" s="232"/>
      <c r="E80" s="233">
        <v>119.316</v>
      </c>
      <c r="F80" s="225"/>
      <c r="G80" s="225"/>
      <c r="H80" s="225"/>
      <c r="I80" s="225"/>
      <c r="J80" s="225"/>
      <c r="K80" s="225"/>
      <c r="L80" s="225"/>
      <c r="M80" s="225"/>
      <c r="N80" s="225"/>
      <c r="O80" s="225"/>
      <c r="P80" s="225"/>
      <c r="Q80" s="225"/>
      <c r="R80" s="225"/>
      <c r="S80" s="225"/>
      <c r="T80" s="225"/>
      <c r="U80" s="225"/>
      <c r="V80" s="225"/>
      <c r="W80" s="225"/>
      <c r="X80" s="225"/>
      <c r="Y80" s="216"/>
      <c r="Z80" s="216"/>
      <c r="AA80" s="216"/>
      <c r="AB80" s="216"/>
      <c r="AC80" s="216"/>
      <c r="AD80" s="216"/>
      <c r="AE80" s="216"/>
      <c r="AF80" s="216"/>
      <c r="AG80" s="216" t="s">
        <v>166</v>
      </c>
      <c r="AH80" s="216">
        <v>1</v>
      </c>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row>
    <row r="81" spans="1:60" outlineLevel="1">
      <c r="A81" s="223"/>
      <c r="B81" s="224"/>
      <c r="C81" s="266" t="s">
        <v>238</v>
      </c>
      <c r="D81" s="230"/>
      <c r="E81" s="231">
        <v>-9.5181299999999993</v>
      </c>
      <c r="F81" s="225"/>
      <c r="G81" s="225"/>
      <c r="H81" s="225"/>
      <c r="I81" s="225"/>
      <c r="J81" s="225"/>
      <c r="K81" s="225"/>
      <c r="L81" s="225"/>
      <c r="M81" s="225"/>
      <c r="N81" s="225"/>
      <c r="O81" s="225"/>
      <c r="P81" s="225"/>
      <c r="Q81" s="225"/>
      <c r="R81" s="225"/>
      <c r="S81" s="225"/>
      <c r="T81" s="225"/>
      <c r="U81" s="225"/>
      <c r="V81" s="225"/>
      <c r="W81" s="225"/>
      <c r="X81" s="225"/>
      <c r="Y81" s="216"/>
      <c r="Z81" s="216"/>
      <c r="AA81" s="216"/>
      <c r="AB81" s="216"/>
      <c r="AC81" s="216"/>
      <c r="AD81" s="216"/>
      <c r="AE81" s="216"/>
      <c r="AF81" s="216"/>
      <c r="AG81" s="216" t="s">
        <v>166</v>
      </c>
      <c r="AH81" s="216">
        <v>0</v>
      </c>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23"/>
      <c r="B82" s="224"/>
      <c r="C82" s="266" t="s">
        <v>239</v>
      </c>
      <c r="D82" s="230"/>
      <c r="E82" s="231">
        <v>-0.64370000000000005</v>
      </c>
      <c r="F82" s="225"/>
      <c r="G82" s="225"/>
      <c r="H82" s="225"/>
      <c r="I82" s="225"/>
      <c r="J82" s="225"/>
      <c r="K82" s="225"/>
      <c r="L82" s="225"/>
      <c r="M82" s="225"/>
      <c r="N82" s="225"/>
      <c r="O82" s="225"/>
      <c r="P82" s="225"/>
      <c r="Q82" s="225"/>
      <c r="R82" s="225"/>
      <c r="S82" s="225"/>
      <c r="T82" s="225"/>
      <c r="U82" s="225"/>
      <c r="V82" s="225"/>
      <c r="W82" s="225"/>
      <c r="X82" s="225"/>
      <c r="Y82" s="216"/>
      <c r="Z82" s="216"/>
      <c r="AA82" s="216"/>
      <c r="AB82" s="216"/>
      <c r="AC82" s="216"/>
      <c r="AD82" s="216"/>
      <c r="AE82" s="216"/>
      <c r="AF82" s="216"/>
      <c r="AG82" s="216" t="s">
        <v>166</v>
      </c>
      <c r="AH82" s="216">
        <v>0</v>
      </c>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41">
        <v>11</v>
      </c>
      <c r="B83" s="242" t="s">
        <v>240</v>
      </c>
      <c r="C83" s="261" t="s">
        <v>241</v>
      </c>
      <c r="D83" s="243" t="s">
        <v>242</v>
      </c>
      <c r="E83" s="244">
        <v>218.3</v>
      </c>
      <c r="F83" s="245"/>
      <c r="G83" s="246">
        <f>ROUND(E83*F83,2)</f>
        <v>0</v>
      </c>
      <c r="H83" s="245"/>
      <c r="I83" s="246">
        <f>ROUND(E83*H83,2)</f>
        <v>0</v>
      </c>
      <c r="J83" s="245"/>
      <c r="K83" s="246">
        <f>ROUND(E83*J83,2)</f>
        <v>0</v>
      </c>
      <c r="L83" s="246">
        <v>21</v>
      </c>
      <c r="M83" s="246">
        <f>G83*(1+L83/100)</f>
        <v>0</v>
      </c>
      <c r="N83" s="246">
        <v>1</v>
      </c>
      <c r="O83" s="246">
        <f>ROUND(E83*N83,2)</f>
        <v>218.3</v>
      </c>
      <c r="P83" s="246">
        <v>0</v>
      </c>
      <c r="Q83" s="246">
        <f>ROUND(E83*P83,2)</f>
        <v>0</v>
      </c>
      <c r="R83" s="246" t="s">
        <v>243</v>
      </c>
      <c r="S83" s="246" t="s">
        <v>160</v>
      </c>
      <c r="T83" s="247" t="s">
        <v>160</v>
      </c>
      <c r="U83" s="225">
        <v>0</v>
      </c>
      <c r="V83" s="225">
        <f>ROUND(E83*U83,2)</f>
        <v>0</v>
      </c>
      <c r="W83" s="225"/>
      <c r="X83" s="225" t="s">
        <v>244</v>
      </c>
      <c r="Y83" s="216"/>
      <c r="Z83" s="216"/>
      <c r="AA83" s="216"/>
      <c r="AB83" s="216"/>
      <c r="AC83" s="216"/>
      <c r="AD83" s="216"/>
      <c r="AE83" s="216"/>
      <c r="AF83" s="216"/>
      <c r="AG83" s="216" t="s">
        <v>245</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23"/>
      <c r="B84" s="224"/>
      <c r="C84" s="266" t="s">
        <v>246</v>
      </c>
      <c r="D84" s="230"/>
      <c r="E84" s="231">
        <v>218.3</v>
      </c>
      <c r="F84" s="225"/>
      <c r="G84" s="225"/>
      <c r="H84" s="225"/>
      <c r="I84" s="225"/>
      <c r="J84" s="225"/>
      <c r="K84" s="225"/>
      <c r="L84" s="225"/>
      <c r="M84" s="225"/>
      <c r="N84" s="225"/>
      <c r="O84" s="225"/>
      <c r="P84" s="225"/>
      <c r="Q84" s="225"/>
      <c r="R84" s="225"/>
      <c r="S84" s="225"/>
      <c r="T84" s="225"/>
      <c r="U84" s="225"/>
      <c r="V84" s="225"/>
      <c r="W84" s="225"/>
      <c r="X84" s="225"/>
      <c r="Y84" s="216"/>
      <c r="Z84" s="216"/>
      <c r="AA84" s="216"/>
      <c r="AB84" s="216"/>
      <c r="AC84" s="216"/>
      <c r="AD84" s="216"/>
      <c r="AE84" s="216"/>
      <c r="AF84" s="216"/>
      <c r="AG84" s="216" t="s">
        <v>166</v>
      </c>
      <c r="AH84" s="216">
        <v>0</v>
      </c>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c r="A85" s="235" t="s">
        <v>154</v>
      </c>
      <c r="B85" s="236" t="s">
        <v>115</v>
      </c>
      <c r="C85" s="260" t="s">
        <v>116</v>
      </c>
      <c r="D85" s="237"/>
      <c r="E85" s="238"/>
      <c r="F85" s="239"/>
      <c r="G85" s="239">
        <f>SUMIF(AG86:AG105,"&lt;&gt;NOR",G86:G105)</f>
        <v>0</v>
      </c>
      <c r="H85" s="239"/>
      <c r="I85" s="239">
        <f>SUM(I86:I105)</f>
        <v>0</v>
      </c>
      <c r="J85" s="239"/>
      <c r="K85" s="239">
        <f>SUM(K86:K105)</f>
        <v>0</v>
      </c>
      <c r="L85" s="239"/>
      <c r="M85" s="239">
        <f>SUM(M86:M105)</f>
        <v>0</v>
      </c>
      <c r="N85" s="239"/>
      <c r="O85" s="239">
        <f>SUM(O86:O105)</f>
        <v>53.819999999999993</v>
      </c>
      <c r="P85" s="239"/>
      <c r="Q85" s="239">
        <f>SUM(Q86:Q105)</f>
        <v>0</v>
      </c>
      <c r="R85" s="239"/>
      <c r="S85" s="239"/>
      <c r="T85" s="240"/>
      <c r="U85" s="234"/>
      <c r="V85" s="234">
        <f>SUM(V86:V105)</f>
        <v>43.61</v>
      </c>
      <c r="W85" s="234"/>
      <c r="X85" s="234"/>
      <c r="AG85" t="s">
        <v>155</v>
      </c>
    </row>
    <row r="86" spans="1:60" outlineLevel="1">
      <c r="A86" s="241">
        <v>12</v>
      </c>
      <c r="B86" s="242" t="s">
        <v>247</v>
      </c>
      <c r="C86" s="261" t="s">
        <v>248</v>
      </c>
      <c r="D86" s="243" t="s">
        <v>158</v>
      </c>
      <c r="E86" s="244">
        <v>22.08</v>
      </c>
      <c r="F86" s="245"/>
      <c r="G86" s="246">
        <f>ROUND(E86*F86,2)</f>
        <v>0</v>
      </c>
      <c r="H86" s="245"/>
      <c r="I86" s="246">
        <f>ROUND(E86*H86,2)</f>
        <v>0</v>
      </c>
      <c r="J86" s="245"/>
      <c r="K86" s="246">
        <f>ROUND(E86*J86,2)</f>
        <v>0</v>
      </c>
      <c r="L86" s="246">
        <v>21</v>
      </c>
      <c r="M86" s="246">
        <f>G86*(1+L86/100)</f>
        <v>0</v>
      </c>
      <c r="N86" s="246">
        <v>1.8907700000000001</v>
      </c>
      <c r="O86" s="246">
        <f>ROUND(E86*N86,2)</f>
        <v>41.75</v>
      </c>
      <c r="P86" s="246">
        <v>0</v>
      </c>
      <c r="Q86" s="246">
        <f>ROUND(E86*P86,2)</f>
        <v>0</v>
      </c>
      <c r="R86" s="246" t="s">
        <v>249</v>
      </c>
      <c r="S86" s="246" t="s">
        <v>160</v>
      </c>
      <c r="T86" s="247" t="s">
        <v>160</v>
      </c>
      <c r="U86" s="225">
        <v>1.32</v>
      </c>
      <c r="V86" s="225">
        <f>ROUND(E86*U86,2)</f>
        <v>29.15</v>
      </c>
      <c r="W86" s="225"/>
      <c r="X86" s="225" t="s">
        <v>161</v>
      </c>
      <c r="Y86" s="216"/>
      <c r="Z86" s="216"/>
      <c r="AA86" s="216"/>
      <c r="AB86" s="216"/>
      <c r="AC86" s="216"/>
      <c r="AD86" s="216"/>
      <c r="AE86" s="216"/>
      <c r="AF86" s="216"/>
      <c r="AG86" s="216" t="s">
        <v>162</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62" t="s">
        <v>250</v>
      </c>
      <c r="D87" s="249"/>
      <c r="E87" s="249"/>
      <c r="F87" s="249"/>
      <c r="G87" s="249"/>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164</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23"/>
      <c r="B88" s="224"/>
      <c r="C88" s="266" t="s">
        <v>251</v>
      </c>
      <c r="D88" s="230"/>
      <c r="E88" s="231">
        <v>16.899999999999999</v>
      </c>
      <c r="F88" s="225"/>
      <c r="G88" s="225"/>
      <c r="H88" s="225"/>
      <c r="I88" s="225"/>
      <c r="J88" s="225"/>
      <c r="K88" s="225"/>
      <c r="L88" s="225"/>
      <c r="M88" s="225"/>
      <c r="N88" s="225"/>
      <c r="O88" s="225"/>
      <c r="P88" s="225"/>
      <c r="Q88" s="225"/>
      <c r="R88" s="225"/>
      <c r="S88" s="225"/>
      <c r="T88" s="225"/>
      <c r="U88" s="225"/>
      <c r="V88" s="225"/>
      <c r="W88" s="225"/>
      <c r="X88" s="225"/>
      <c r="Y88" s="216"/>
      <c r="Z88" s="216"/>
      <c r="AA88" s="216"/>
      <c r="AB88" s="216"/>
      <c r="AC88" s="216"/>
      <c r="AD88" s="216"/>
      <c r="AE88" s="216"/>
      <c r="AF88" s="216"/>
      <c r="AG88" s="216" t="s">
        <v>166</v>
      </c>
      <c r="AH88" s="216">
        <v>0</v>
      </c>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23"/>
      <c r="B89" s="224"/>
      <c r="C89" s="266" t="s">
        <v>252</v>
      </c>
      <c r="D89" s="230"/>
      <c r="E89" s="231">
        <v>2.5</v>
      </c>
      <c r="F89" s="225"/>
      <c r="G89" s="225"/>
      <c r="H89" s="225"/>
      <c r="I89" s="225"/>
      <c r="J89" s="225"/>
      <c r="K89" s="225"/>
      <c r="L89" s="225"/>
      <c r="M89" s="225"/>
      <c r="N89" s="225"/>
      <c r="O89" s="225"/>
      <c r="P89" s="225"/>
      <c r="Q89" s="225"/>
      <c r="R89" s="225"/>
      <c r="S89" s="225"/>
      <c r="T89" s="225"/>
      <c r="U89" s="225"/>
      <c r="V89" s="225"/>
      <c r="W89" s="225"/>
      <c r="X89" s="225"/>
      <c r="Y89" s="216"/>
      <c r="Z89" s="216"/>
      <c r="AA89" s="216"/>
      <c r="AB89" s="216"/>
      <c r="AC89" s="216"/>
      <c r="AD89" s="216"/>
      <c r="AE89" s="216"/>
      <c r="AF89" s="216"/>
      <c r="AG89" s="216" t="s">
        <v>166</v>
      </c>
      <c r="AH89" s="216">
        <v>0</v>
      </c>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23"/>
      <c r="B90" s="224"/>
      <c r="C90" s="266" t="s">
        <v>253</v>
      </c>
      <c r="D90" s="230"/>
      <c r="E90" s="231">
        <v>1.64</v>
      </c>
      <c r="F90" s="225"/>
      <c r="G90" s="225"/>
      <c r="H90" s="225"/>
      <c r="I90" s="225"/>
      <c r="J90" s="225"/>
      <c r="K90" s="225"/>
      <c r="L90" s="225"/>
      <c r="M90" s="225"/>
      <c r="N90" s="225"/>
      <c r="O90" s="225"/>
      <c r="P90" s="225"/>
      <c r="Q90" s="225"/>
      <c r="R90" s="225"/>
      <c r="S90" s="225"/>
      <c r="T90" s="225"/>
      <c r="U90" s="225"/>
      <c r="V90" s="225"/>
      <c r="W90" s="225"/>
      <c r="X90" s="225"/>
      <c r="Y90" s="216"/>
      <c r="Z90" s="216"/>
      <c r="AA90" s="216"/>
      <c r="AB90" s="216"/>
      <c r="AC90" s="216"/>
      <c r="AD90" s="216"/>
      <c r="AE90" s="216"/>
      <c r="AF90" s="216"/>
      <c r="AG90" s="216" t="s">
        <v>166</v>
      </c>
      <c r="AH90" s="216">
        <v>0</v>
      </c>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23"/>
      <c r="B91" s="224"/>
      <c r="C91" s="266" t="s">
        <v>254</v>
      </c>
      <c r="D91" s="230"/>
      <c r="E91" s="231">
        <v>0.8</v>
      </c>
      <c r="F91" s="225"/>
      <c r="G91" s="225"/>
      <c r="H91" s="225"/>
      <c r="I91" s="225"/>
      <c r="J91" s="225"/>
      <c r="K91" s="225"/>
      <c r="L91" s="225"/>
      <c r="M91" s="225"/>
      <c r="N91" s="225"/>
      <c r="O91" s="225"/>
      <c r="P91" s="225"/>
      <c r="Q91" s="225"/>
      <c r="R91" s="225"/>
      <c r="S91" s="225"/>
      <c r="T91" s="225"/>
      <c r="U91" s="225"/>
      <c r="V91" s="225"/>
      <c r="W91" s="225"/>
      <c r="X91" s="225"/>
      <c r="Y91" s="216"/>
      <c r="Z91" s="216"/>
      <c r="AA91" s="216"/>
      <c r="AB91" s="216"/>
      <c r="AC91" s="216"/>
      <c r="AD91" s="216"/>
      <c r="AE91" s="216"/>
      <c r="AF91" s="216"/>
      <c r="AG91" s="216" t="s">
        <v>166</v>
      </c>
      <c r="AH91" s="216">
        <v>0</v>
      </c>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outlineLevel="1">
      <c r="A92" s="223"/>
      <c r="B92" s="224"/>
      <c r="C92" s="266" t="s">
        <v>255</v>
      </c>
      <c r="D92" s="230"/>
      <c r="E92" s="231">
        <v>0.24</v>
      </c>
      <c r="F92" s="225"/>
      <c r="G92" s="225"/>
      <c r="H92" s="225"/>
      <c r="I92" s="225"/>
      <c r="J92" s="225"/>
      <c r="K92" s="225"/>
      <c r="L92" s="225"/>
      <c r="M92" s="225"/>
      <c r="N92" s="225"/>
      <c r="O92" s="225"/>
      <c r="P92" s="225"/>
      <c r="Q92" s="225"/>
      <c r="R92" s="225"/>
      <c r="S92" s="225"/>
      <c r="T92" s="225"/>
      <c r="U92" s="225"/>
      <c r="V92" s="225"/>
      <c r="W92" s="225"/>
      <c r="X92" s="225"/>
      <c r="Y92" s="216"/>
      <c r="Z92" s="216"/>
      <c r="AA92" s="216"/>
      <c r="AB92" s="216"/>
      <c r="AC92" s="216"/>
      <c r="AD92" s="216"/>
      <c r="AE92" s="216"/>
      <c r="AF92" s="216"/>
      <c r="AG92" s="216" t="s">
        <v>166</v>
      </c>
      <c r="AH92" s="216">
        <v>0</v>
      </c>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ht="20.399999999999999" outlineLevel="1">
      <c r="A93" s="251">
        <v>13</v>
      </c>
      <c r="B93" s="252" t="s">
        <v>256</v>
      </c>
      <c r="C93" s="269" t="s">
        <v>257</v>
      </c>
      <c r="D93" s="253" t="s">
        <v>258</v>
      </c>
      <c r="E93" s="254">
        <v>10</v>
      </c>
      <c r="F93" s="255"/>
      <c r="G93" s="256">
        <f>ROUND(E93*F93,2)</f>
        <v>0</v>
      </c>
      <c r="H93" s="255"/>
      <c r="I93" s="256">
        <f>ROUND(E93*H93,2)</f>
        <v>0</v>
      </c>
      <c r="J93" s="255"/>
      <c r="K93" s="256">
        <f>ROUND(E93*J93,2)</f>
        <v>0</v>
      </c>
      <c r="L93" s="256">
        <v>21</v>
      </c>
      <c r="M93" s="256">
        <f>G93*(1+L93/100)</f>
        <v>0</v>
      </c>
      <c r="N93" s="256">
        <v>6.6E-3</v>
      </c>
      <c r="O93" s="256">
        <f>ROUND(E93*N93,2)</f>
        <v>7.0000000000000007E-2</v>
      </c>
      <c r="P93" s="256">
        <v>0</v>
      </c>
      <c r="Q93" s="256">
        <f>ROUND(E93*P93,2)</f>
        <v>0</v>
      </c>
      <c r="R93" s="256" t="s">
        <v>249</v>
      </c>
      <c r="S93" s="256" t="s">
        <v>160</v>
      </c>
      <c r="T93" s="257" t="s">
        <v>160</v>
      </c>
      <c r="U93" s="225">
        <v>0.28000000000000003</v>
      </c>
      <c r="V93" s="225">
        <f>ROUND(E93*U93,2)</f>
        <v>2.8</v>
      </c>
      <c r="W93" s="225"/>
      <c r="X93" s="225" t="s">
        <v>161</v>
      </c>
      <c r="Y93" s="216"/>
      <c r="Z93" s="216"/>
      <c r="AA93" s="216"/>
      <c r="AB93" s="216"/>
      <c r="AC93" s="216"/>
      <c r="AD93" s="216"/>
      <c r="AE93" s="216"/>
      <c r="AF93" s="216"/>
      <c r="AG93" s="216" t="s">
        <v>162</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ht="20.399999999999999" outlineLevel="1">
      <c r="A94" s="241">
        <v>14</v>
      </c>
      <c r="B94" s="242" t="s">
        <v>259</v>
      </c>
      <c r="C94" s="261" t="s">
        <v>260</v>
      </c>
      <c r="D94" s="243" t="s">
        <v>158</v>
      </c>
      <c r="E94" s="244">
        <v>4.3899999999999997</v>
      </c>
      <c r="F94" s="245"/>
      <c r="G94" s="246">
        <f>ROUND(E94*F94,2)</f>
        <v>0</v>
      </c>
      <c r="H94" s="245"/>
      <c r="I94" s="246">
        <f>ROUND(E94*H94,2)</f>
        <v>0</v>
      </c>
      <c r="J94" s="245"/>
      <c r="K94" s="246">
        <f>ROUND(E94*J94,2)</f>
        <v>0</v>
      </c>
      <c r="L94" s="246">
        <v>21</v>
      </c>
      <c r="M94" s="246">
        <f>G94*(1+L94/100)</f>
        <v>0</v>
      </c>
      <c r="N94" s="246">
        <v>2.5</v>
      </c>
      <c r="O94" s="246">
        <f>ROUND(E94*N94,2)</f>
        <v>10.98</v>
      </c>
      <c r="P94" s="246">
        <v>0</v>
      </c>
      <c r="Q94" s="246">
        <f>ROUND(E94*P94,2)</f>
        <v>0</v>
      </c>
      <c r="R94" s="246" t="s">
        <v>249</v>
      </c>
      <c r="S94" s="246" t="s">
        <v>160</v>
      </c>
      <c r="T94" s="247" t="s">
        <v>160</v>
      </c>
      <c r="U94" s="225">
        <v>1.45</v>
      </c>
      <c r="V94" s="225">
        <f>ROUND(E94*U94,2)</f>
        <v>6.37</v>
      </c>
      <c r="W94" s="225"/>
      <c r="X94" s="225" t="s">
        <v>161</v>
      </c>
      <c r="Y94" s="216"/>
      <c r="Z94" s="216"/>
      <c r="AA94" s="216"/>
      <c r="AB94" s="216"/>
      <c r="AC94" s="216"/>
      <c r="AD94" s="216"/>
      <c r="AE94" s="216"/>
      <c r="AF94" s="216"/>
      <c r="AG94" s="216" t="s">
        <v>162</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23"/>
      <c r="B95" s="224"/>
      <c r="C95" s="262" t="s">
        <v>261</v>
      </c>
      <c r="D95" s="249"/>
      <c r="E95" s="249"/>
      <c r="F95" s="249"/>
      <c r="G95" s="249"/>
      <c r="H95" s="225"/>
      <c r="I95" s="225"/>
      <c r="J95" s="225"/>
      <c r="K95" s="225"/>
      <c r="L95" s="225"/>
      <c r="M95" s="225"/>
      <c r="N95" s="225"/>
      <c r="O95" s="225"/>
      <c r="P95" s="225"/>
      <c r="Q95" s="225"/>
      <c r="R95" s="225"/>
      <c r="S95" s="225"/>
      <c r="T95" s="225"/>
      <c r="U95" s="225"/>
      <c r="V95" s="225"/>
      <c r="W95" s="225"/>
      <c r="X95" s="225"/>
      <c r="Y95" s="216"/>
      <c r="Z95" s="216"/>
      <c r="AA95" s="216"/>
      <c r="AB95" s="216"/>
      <c r="AC95" s="216"/>
      <c r="AD95" s="216"/>
      <c r="AE95" s="216"/>
      <c r="AF95" s="216"/>
      <c r="AG95" s="216" t="s">
        <v>164</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6" t="s">
        <v>262</v>
      </c>
      <c r="D96" s="230"/>
      <c r="E96" s="231">
        <v>1.35</v>
      </c>
      <c r="F96" s="225"/>
      <c r="G96" s="225"/>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166</v>
      </c>
      <c r="AH96" s="216">
        <v>0</v>
      </c>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23"/>
      <c r="B97" s="224"/>
      <c r="C97" s="266" t="s">
        <v>263</v>
      </c>
      <c r="D97" s="230"/>
      <c r="E97" s="231">
        <v>0.8</v>
      </c>
      <c r="F97" s="225"/>
      <c r="G97" s="225"/>
      <c r="H97" s="225"/>
      <c r="I97" s="225"/>
      <c r="J97" s="225"/>
      <c r="K97" s="225"/>
      <c r="L97" s="225"/>
      <c r="M97" s="225"/>
      <c r="N97" s="225"/>
      <c r="O97" s="225"/>
      <c r="P97" s="225"/>
      <c r="Q97" s="225"/>
      <c r="R97" s="225"/>
      <c r="S97" s="225"/>
      <c r="T97" s="225"/>
      <c r="U97" s="225"/>
      <c r="V97" s="225"/>
      <c r="W97" s="225"/>
      <c r="X97" s="225"/>
      <c r="Y97" s="216"/>
      <c r="Z97" s="216"/>
      <c r="AA97" s="216"/>
      <c r="AB97" s="216"/>
      <c r="AC97" s="216"/>
      <c r="AD97" s="216"/>
      <c r="AE97" s="216"/>
      <c r="AF97" s="216"/>
      <c r="AG97" s="216" t="s">
        <v>166</v>
      </c>
      <c r="AH97" s="216">
        <v>0</v>
      </c>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23"/>
      <c r="B98" s="224"/>
      <c r="C98" s="266" t="s">
        <v>264</v>
      </c>
      <c r="D98" s="230"/>
      <c r="E98" s="231">
        <v>2.2400000000000002</v>
      </c>
      <c r="F98" s="225"/>
      <c r="G98" s="225"/>
      <c r="H98" s="225"/>
      <c r="I98" s="225"/>
      <c r="J98" s="225"/>
      <c r="K98" s="225"/>
      <c r="L98" s="225"/>
      <c r="M98" s="225"/>
      <c r="N98" s="225"/>
      <c r="O98" s="225"/>
      <c r="P98" s="225"/>
      <c r="Q98" s="225"/>
      <c r="R98" s="225"/>
      <c r="S98" s="225"/>
      <c r="T98" s="225"/>
      <c r="U98" s="225"/>
      <c r="V98" s="225"/>
      <c r="W98" s="225"/>
      <c r="X98" s="225"/>
      <c r="Y98" s="216"/>
      <c r="Z98" s="216"/>
      <c r="AA98" s="216"/>
      <c r="AB98" s="216"/>
      <c r="AC98" s="216"/>
      <c r="AD98" s="216"/>
      <c r="AE98" s="216"/>
      <c r="AF98" s="216"/>
      <c r="AG98" s="216" t="s">
        <v>166</v>
      </c>
      <c r="AH98" s="216">
        <v>0</v>
      </c>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ht="20.399999999999999" outlineLevel="1">
      <c r="A99" s="241">
        <v>15</v>
      </c>
      <c r="B99" s="242" t="s">
        <v>265</v>
      </c>
      <c r="C99" s="261" t="s">
        <v>266</v>
      </c>
      <c r="D99" s="243" t="s">
        <v>258</v>
      </c>
      <c r="E99" s="244">
        <v>6</v>
      </c>
      <c r="F99" s="245"/>
      <c r="G99" s="246">
        <f>ROUND(E99*F99,2)</f>
        <v>0</v>
      </c>
      <c r="H99" s="245"/>
      <c r="I99" s="246">
        <f>ROUND(E99*H99,2)</f>
        <v>0</v>
      </c>
      <c r="J99" s="245"/>
      <c r="K99" s="246">
        <f>ROUND(E99*J99,2)</f>
        <v>0</v>
      </c>
      <c r="L99" s="246">
        <v>21</v>
      </c>
      <c r="M99" s="246">
        <f>G99*(1+L99/100)</f>
        <v>0</v>
      </c>
      <c r="N99" s="246">
        <v>9.0819999999999998E-2</v>
      </c>
      <c r="O99" s="246">
        <f>ROUND(E99*N99,2)</f>
        <v>0.54</v>
      </c>
      <c r="P99" s="246">
        <v>0</v>
      </c>
      <c r="Q99" s="246">
        <f>ROUND(E99*P99,2)</f>
        <v>0</v>
      </c>
      <c r="R99" s="246" t="s">
        <v>249</v>
      </c>
      <c r="S99" s="246" t="s">
        <v>160</v>
      </c>
      <c r="T99" s="247" t="s">
        <v>160</v>
      </c>
      <c r="U99" s="225">
        <v>0.88200000000000001</v>
      </c>
      <c r="V99" s="225">
        <f>ROUND(E99*U99,2)</f>
        <v>5.29</v>
      </c>
      <c r="W99" s="225"/>
      <c r="X99" s="225" t="s">
        <v>161</v>
      </c>
      <c r="Y99" s="216"/>
      <c r="Z99" s="216"/>
      <c r="AA99" s="216"/>
      <c r="AB99" s="216"/>
      <c r="AC99" s="216"/>
      <c r="AD99" s="216"/>
      <c r="AE99" s="216"/>
      <c r="AF99" s="216"/>
      <c r="AG99" s="216" t="s">
        <v>162</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outlineLevel="1">
      <c r="A100" s="223"/>
      <c r="B100" s="224"/>
      <c r="C100" s="262" t="s">
        <v>267</v>
      </c>
      <c r="D100" s="249"/>
      <c r="E100" s="249"/>
      <c r="F100" s="249"/>
      <c r="G100" s="249"/>
      <c r="H100" s="225"/>
      <c r="I100" s="225"/>
      <c r="J100" s="225"/>
      <c r="K100" s="225"/>
      <c r="L100" s="225"/>
      <c r="M100" s="225"/>
      <c r="N100" s="225"/>
      <c r="O100" s="225"/>
      <c r="P100" s="225"/>
      <c r="Q100" s="225"/>
      <c r="R100" s="225"/>
      <c r="S100" s="225"/>
      <c r="T100" s="225"/>
      <c r="U100" s="225"/>
      <c r="V100" s="225"/>
      <c r="W100" s="225"/>
      <c r="X100" s="225"/>
      <c r="Y100" s="216"/>
      <c r="Z100" s="216"/>
      <c r="AA100" s="216"/>
      <c r="AB100" s="216"/>
      <c r="AC100" s="216"/>
      <c r="AD100" s="216"/>
      <c r="AE100" s="216"/>
      <c r="AF100" s="216"/>
      <c r="AG100" s="216" t="s">
        <v>164</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outlineLevel="1">
      <c r="A101" s="223"/>
      <c r="B101" s="224"/>
      <c r="C101" s="267" t="s">
        <v>268</v>
      </c>
      <c r="D101" s="250"/>
      <c r="E101" s="250"/>
      <c r="F101" s="250"/>
      <c r="G101" s="250"/>
      <c r="H101" s="225"/>
      <c r="I101" s="225"/>
      <c r="J101" s="225"/>
      <c r="K101" s="225"/>
      <c r="L101" s="225"/>
      <c r="M101" s="225"/>
      <c r="N101" s="225"/>
      <c r="O101" s="225"/>
      <c r="P101" s="225"/>
      <c r="Q101" s="225"/>
      <c r="R101" s="225"/>
      <c r="S101" s="225"/>
      <c r="T101" s="225"/>
      <c r="U101" s="225"/>
      <c r="V101" s="225"/>
      <c r="W101" s="225"/>
      <c r="X101" s="225"/>
      <c r="Y101" s="216"/>
      <c r="Z101" s="216"/>
      <c r="AA101" s="216"/>
      <c r="AB101" s="216"/>
      <c r="AC101" s="216"/>
      <c r="AD101" s="216"/>
      <c r="AE101" s="216"/>
      <c r="AF101" s="216"/>
      <c r="AG101" s="216" t="s">
        <v>221</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outlineLevel="1">
      <c r="A102" s="251">
        <v>16</v>
      </c>
      <c r="B102" s="252" t="s">
        <v>269</v>
      </c>
      <c r="C102" s="269" t="s">
        <v>270</v>
      </c>
      <c r="D102" s="253" t="s">
        <v>258</v>
      </c>
      <c r="E102" s="254">
        <v>3.03</v>
      </c>
      <c r="F102" s="255"/>
      <c r="G102" s="256">
        <f>ROUND(E102*F102,2)</f>
        <v>0</v>
      </c>
      <c r="H102" s="255"/>
      <c r="I102" s="256">
        <f>ROUND(E102*H102,2)</f>
        <v>0</v>
      </c>
      <c r="J102" s="255"/>
      <c r="K102" s="256">
        <f>ROUND(E102*J102,2)</f>
        <v>0</v>
      </c>
      <c r="L102" s="256">
        <v>21</v>
      </c>
      <c r="M102" s="256">
        <f>G102*(1+L102/100)</f>
        <v>0</v>
      </c>
      <c r="N102" s="256">
        <v>2.8000000000000001E-2</v>
      </c>
      <c r="O102" s="256">
        <f>ROUND(E102*N102,2)</f>
        <v>0.08</v>
      </c>
      <c r="P102" s="256">
        <v>0</v>
      </c>
      <c r="Q102" s="256">
        <f>ROUND(E102*P102,2)</f>
        <v>0</v>
      </c>
      <c r="R102" s="256" t="s">
        <v>243</v>
      </c>
      <c r="S102" s="256" t="s">
        <v>160</v>
      </c>
      <c r="T102" s="257" t="s">
        <v>160</v>
      </c>
      <c r="U102" s="225">
        <v>0</v>
      </c>
      <c r="V102" s="225">
        <f>ROUND(E102*U102,2)</f>
        <v>0</v>
      </c>
      <c r="W102" s="225"/>
      <c r="X102" s="225" t="s">
        <v>244</v>
      </c>
      <c r="Y102" s="216"/>
      <c r="Z102" s="216"/>
      <c r="AA102" s="216"/>
      <c r="AB102" s="216"/>
      <c r="AC102" s="216"/>
      <c r="AD102" s="216"/>
      <c r="AE102" s="216"/>
      <c r="AF102" s="216"/>
      <c r="AG102" s="216" t="s">
        <v>271</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outlineLevel="1">
      <c r="A103" s="251">
        <v>17</v>
      </c>
      <c r="B103" s="252" t="s">
        <v>272</v>
      </c>
      <c r="C103" s="269" t="s">
        <v>273</v>
      </c>
      <c r="D103" s="253" t="s">
        <v>258</v>
      </c>
      <c r="E103" s="254">
        <v>1.01</v>
      </c>
      <c r="F103" s="255"/>
      <c r="G103" s="256">
        <f>ROUND(E103*F103,2)</f>
        <v>0</v>
      </c>
      <c r="H103" s="255"/>
      <c r="I103" s="256">
        <f>ROUND(E103*H103,2)</f>
        <v>0</v>
      </c>
      <c r="J103" s="255"/>
      <c r="K103" s="256">
        <f>ROUND(E103*J103,2)</f>
        <v>0</v>
      </c>
      <c r="L103" s="256">
        <v>21</v>
      </c>
      <c r="M103" s="256">
        <f>G103*(1+L103/100)</f>
        <v>0</v>
      </c>
      <c r="N103" s="256">
        <v>0.04</v>
      </c>
      <c r="O103" s="256">
        <f>ROUND(E103*N103,2)</f>
        <v>0.04</v>
      </c>
      <c r="P103" s="256">
        <v>0</v>
      </c>
      <c r="Q103" s="256">
        <f>ROUND(E103*P103,2)</f>
        <v>0</v>
      </c>
      <c r="R103" s="256" t="s">
        <v>243</v>
      </c>
      <c r="S103" s="256" t="s">
        <v>160</v>
      </c>
      <c r="T103" s="257" t="s">
        <v>160</v>
      </c>
      <c r="U103" s="225">
        <v>0</v>
      </c>
      <c r="V103" s="225">
        <f>ROUND(E103*U103,2)</f>
        <v>0</v>
      </c>
      <c r="W103" s="225"/>
      <c r="X103" s="225" t="s">
        <v>244</v>
      </c>
      <c r="Y103" s="216"/>
      <c r="Z103" s="216"/>
      <c r="AA103" s="216"/>
      <c r="AB103" s="216"/>
      <c r="AC103" s="216"/>
      <c r="AD103" s="216"/>
      <c r="AE103" s="216"/>
      <c r="AF103" s="216"/>
      <c r="AG103" s="216" t="s">
        <v>271</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51">
        <v>18</v>
      </c>
      <c r="B104" s="252" t="s">
        <v>274</v>
      </c>
      <c r="C104" s="269" t="s">
        <v>275</v>
      </c>
      <c r="D104" s="253" t="s">
        <v>258</v>
      </c>
      <c r="E104" s="254">
        <v>4.04</v>
      </c>
      <c r="F104" s="255"/>
      <c r="G104" s="256">
        <f>ROUND(E104*F104,2)</f>
        <v>0</v>
      </c>
      <c r="H104" s="255"/>
      <c r="I104" s="256">
        <f>ROUND(E104*H104,2)</f>
        <v>0</v>
      </c>
      <c r="J104" s="255"/>
      <c r="K104" s="256">
        <f>ROUND(E104*J104,2)</f>
        <v>0</v>
      </c>
      <c r="L104" s="256">
        <v>21</v>
      </c>
      <c r="M104" s="256">
        <f>G104*(1+L104/100)</f>
        <v>0</v>
      </c>
      <c r="N104" s="256">
        <v>5.3999999999999999E-2</v>
      </c>
      <c r="O104" s="256">
        <f>ROUND(E104*N104,2)</f>
        <v>0.22</v>
      </c>
      <c r="P104" s="256">
        <v>0</v>
      </c>
      <c r="Q104" s="256">
        <f>ROUND(E104*P104,2)</f>
        <v>0</v>
      </c>
      <c r="R104" s="256" t="s">
        <v>243</v>
      </c>
      <c r="S104" s="256" t="s">
        <v>160</v>
      </c>
      <c r="T104" s="257" t="s">
        <v>160</v>
      </c>
      <c r="U104" s="225">
        <v>0</v>
      </c>
      <c r="V104" s="225">
        <f>ROUND(E104*U104,2)</f>
        <v>0</v>
      </c>
      <c r="W104" s="225"/>
      <c r="X104" s="225" t="s">
        <v>244</v>
      </c>
      <c r="Y104" s="216"/>
      <c r="Z104" s="216"/>
      <c r="AA104" s="216"/>
      <c r="AB104" s="216"/>
      <c r="AC104" s="216"/>
      <c r="AD104" s="216"/>
      <c r="AE104" s="216"/>
      <c r="AF104" s="216"/>
      <c r="AG104" s="216" t="s">
        <v>271</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ht="20.399999999999999" outlineLevel="1">
      <c r="A105" s="251">
        <v>19</v>
      </c>
      <c r="B105" s="252" t="s">
        <v>276</v>
      </c>
      <c r="C105" s="269" t="s">
        <v>277</v>
      </c>
      <c r="D105" s="253" t="s">
        <v>258</v>
      </c>
      <c r="E105" s="254">
        <v>2.02</v>
      </c>
      <c r="F105" s="255"/>
      <c r="G105" s="256">
        <f>ROUND(E105*F105,2)</f>
        <v>0</v>
      </c>
      <c r="H105" s="255"/>
      <c r="I105" s="256">
        <f>ROUND(E105*H105,2)</f>
        <v>0</v>
      </c>
      <c r="J105" s="255"/>
      <c r="K105" s="256">
        <f>ROUND(E105*J105,2)</f>
        <v>0</v>
      </c>
      <c r="L105" s="256">
        <v>21</v>
      </c>
      <c r="M105" s="256">
        <f>G105*(1+L105/100)</f>
        <v>0</v>
      </c>
      <c r="N105" s="256">
        <v>6.8000000000000005E-2</v>
      </c>
      <c r="O105" s="256">
        <f>ROUND(E105*N105,2)</f>
        <v>0.14000000000000001</v>
      </c>
      <c r="P105" s="256">
        <v>0</v>
      </c>
      <c r="Q105" s="256">
        <f>ROUND(E105*P105,2)</f>
        <v>0</v>
      </c>
      <c r="R105" s="256" t="s">
        <v>243</v>
      </c>
      <c r="S105" s="256" t="s">
        <v>160</v>
      </c>
      <c r="T105" s="257" t="s">
        <v>160</v>
      </c>
      <c r="U105" s="225">
        <v>0</v>
      </c>
      <c r="V105" s="225">
        <f>ROUND(E105*U105,2)</f>
        <v>0</v>
      </c>
      <c r="W105" s="225"/>
      <c r="X105" s="225" t="s">
        <v>244</v>
      </c>
      <c r="Y105" s="216"/>
      <c r="Z105" s="216"/>
      <c r="AA105" s="216"/>
      <c r="AB105" s="216"/>
      <c r="AC105" s="216"/>
      <c r="AD105" s="216"/>
      <c r="AE105" s="216"/>
      <c r="AF105" s="216"/>
      <c r="AG105" s="216" t="s">
        <v>271</v>
      </c>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row>
    <row r="106" spans="1:60">
      <c r="A106" s="235" t="s">
        <v>154</v>
      </c>
      <c r="B106" s="236" t="s">
        <v>117</v>
      </c>
      <c r="C106" s="260" t="s">
        <v>118</v>
      </c>
      <c r="D106" s="237"/>
      <c r="E106" s="238"/>
      <c r="F106" s="239"/>
      <c r="G106" s="239">
        <f>SUMIF(AG107:AG112,"&lt;&gt;NOR",G107:G112)</f>
        <v>0</v>
      </c>
      <c r="H106" s="239"/>
      <c r="I106" s="239">
        <f>SUM(I107:I112)</f>
        <v>0</v>
      </c>
      <c r="J106" s="239"/>
      <c r="K106" s="239">
        <f>SUM(K107:K112)</f>
        <v>0</v>
      </c>
      <c r="L106" s="239"/>
      <c r="M106" s="239">
        <f>SUM(M107:M112)</f>
        <v>0</v>
      </c>
      <c r="N106" s="239"/>
      <c r="O106" s="239">
        <f>SUM(O107:O112)</f>
        <v>8.9599999999999991</v>
      </c>
      <c r="P106" s="239"/>
      <c r="Q106" s="239">
        <f>SUM(Q107:Q112)</f>
        <v>0</v>
      </c>
      <c r="R106" s="239"/>
      <c r="S106" s="239"/>
      <c r="T106" s="240"/>
      <c r="U106" s="234"/>
      <c r="V106" s="234">
        <f>SUM(V107:V112)</f>
        <v>7.2999999999999989</v>
      </c>
      <c r="W106" s="234"/>
      <c r="X106" s="234"/>
      <c r="AG106" t="s">
        <v>155</v>
      </c>
    </row>
    <row r="107" spans="1:60" outlineLevel="1">
      <c r="A107" s="241">
        <v>20</v>
      </c>
      <c r="B107" s="242" t="s">
        <v>278</v>
      </c>
      <c r="C107" s="261" t="s">
        <v>279</v>
      </c>
      <c r="D107" s="243" t="s">
        <v>190</v>
      </c>
      <c r="E107" s="244">
        <v>0.36</v>
      </c>
      <c r="F107" s="245"/>
      <c r="G107" s="246">
        <f>ROUND(E107*F107,2)</f>
        <v>0</v>
      </c>
      <c r="H107" s="245"/>
      <c r="I107" s="246">
        <f>ROUND(E107*H107,2)</f>
        <v>0</v>
      </c>
      <c r="J107" s="245"/>
      <c r="K107" s="246">
        <f>ROUND(E107*J107,2)</f>
        <v>0</v>
      </c>
      <c r="L107" s="246">
        <v>21</v>
      </c>
      <c r="M107" s="246">
        <f>G107*(1+L107/100)</f>
        <v>0</v>
      </c>
      <c r="N107" s="246">
        <v>0.26250000000000001</v>
      </c>
      <c r="O107" s="246">
        <f>ROUND(E107*N107,2)</f>
        <v>0.09</v>
      </c>
      <c r="P107" s="246">
        <v>0</v>
      </c>
      <c r="Q107" s="246">
        <f>ROUND(E107*P107,2)</f>
        <v>0</v>
      </c>
      <c r="R107" s="246" t="s">
        <v>280</v>
      </c>
      <c r="S107" s="246" t="s">
        <v>160</v>
      </c>
      <c r="T107" s="247" t="s">
        <v>160</v>
      </c>
      <c r="U107" s="225">
        <v>0.17</v>
      </c>
      <c r="V107" s="225">
        <f>ROUND(E107*U107,2)</f>
        <v>0.06</v>
      </c>
      <c r="W107" s="225"/>
      <c r="X107" s="225" t="s">
        <v>161</v>
      </c>
      <c r="Y107" s="216"/>
      <c r="Z107" s="216"/>
      <c r="AA107" s="216"/>
      <c r="AB107" s="216"/>
      <c r="AC107" s="216"/>
      <c r="AD107" s="216"/>
      <c r="AE107" s="216"/>
      <c r="AF107" s="216"/>
      <c r="AG107" s="216" t="s">
        <v>162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6" t="s">
        <v>281</v>
      </c>
      <c r="D108" s="230"/>
      <c r="E108" s="231">
        <v>0.36</v>
      </c>
      <c r="F108" s="225"/>
      <c r="G108" s="225"/>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166</v>
      </c>
      <c r="AH108" s="216">
        <v>0</v>
      </c>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51">
        <v>21</v>
      </c>
      <c r="B109" s="252" t="s">
        <v>282</v>
      </c>
      <c r="C109" s="269" t="s">
        <v>283</v>
      </c>
      <c r="D109" s="253" t="s">
        <v>158</v>
      </c>
      <c r="E109" s="254">
        <v>2.5499999999999998</v>
      </c>
      <c r="F109" s="255"/>
      <c r="G109" s="256">
        <f>ROUND(E109*F109,2)</f>
        <v>0</v>
      </c>
      <c r="H109" s="255"/>
      <c r="I109" s="256">
        <f>ROUND(E109*H109,2)</f>
        <v>0</v>
      </c>
      <c r="J109" s="255"/>
      <c r="K109" s="256">
        <f>ROUND(E109*J109,2)</f>
        <v>0</v>
      </c>
      <c r="L109" s="256">
        <v>21</v>
      </c>
      <c r="M109" s="256">
        <f>G109*(1+L109/100)</f>
        <v>0</v>
      </c>
      <c r="N109" s="256">
        <v>2.7516600000000002</v>
      </c>
      <c r="O109" s="256">
        <f>ROUND(E109*N109,2)</f>
        <v>7.02</v>
      </c>
      <c r="P109" s="256">
        <v>0</v>
      </c>
      <c r="Q109" s="256">
        <f>ROUND(E109*P109,2)</f>
        <v>0</v>
      </c>
      <c r="R109" s="256"/>
      <c r="S109" s="256" t="s">
        <v>160</v>
      </c>
      <c r="T109" s="257" t="s">
        <v>160</v>
      </c>
      <c r="U109" s="225">
        <v>1.65</v>
      </c>
      <c r="V109" s="225">
        <f>ROUND(E109*U109,2)</f>
        <v>4.21</v>
      </c>
      <c r="W109" s="225"/>
      <c r="X109" s="225" t="s">
        <v>161</v>
      </c>
      <c r="Y109" s="216"/>
      <c r="Z109" s="216"/>
      <c r="AA109" s="216"/>
      <c r="AB109" s="216"/>
      <c r="AC109" s="216"/>
      <c r="AD109" s="216"/>
      <c r="AE109" s="216"/>
      <c r="AF109" s="216"/>
      <c r="AG109" s="216" t="s">
        <v>162</v>
      </c>
      <c r="AH109" s="216"/>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ht="20.399999999999999" outlineLevel="1">
      <c r="A110" s="241">
        <v>22</v>
      </c>
      <c r="B110" s="242" t="s">
        <v>284</v>
      </c>
      <c r="C110" s="261" t="s">
        <v>285</v>
      </c>
      <c r="D110" s="243" t="s">
        <v>190</v>
      </c>
      <c r="E110" s="244">
        <v>2.5499999999999998</v>
      </c>
      <c r="F110" s="245"/>
      <c r="G110" s="246">
        <f>ROUND(E110*F110,2)</f>
        <v>0</v>
      </c>
      <c r="H110" s="245"/>
      <c r="I110" s="246">
        <f>ROUND(E110*H110,2)</f>
        <v>0</v>
      </c>
      <c r="J110" s="245"/>
      <c r="K110" s="246">
        <f>ROUND(E110*J110,2)</f>
        <v>0</v>
      </c>
      <c r="L110" s="246">
        <v>21</v>
      </c>
      <c r="M110" s="246">
        <f>G110*(1+L110/100)</f>
        <v>0</v>
      </c>
      <c r="N110" s="246">
        <v>0.72618000000000005</v>
      </c>
      <c r="O110" s="246">
        <f>ROUND(E110*N110,2)</f>
        <v>1.85</v>
      </c>
      <c r="P110" s="246">
        <v>0</v>
      </c>
      <c r="Q110" s="246">
        <f>ROUND(E110*P110,2)</f>
        <v>0</v>
      </c>
      <c r="R110" s="246" t="s">
        <v>280</v>
      </c>
      <c r="S110" s="246" t="s">
        <v>160</v>
      </c>
      <c r="T110" s="247" t="s">
        <v>160</v>
      </c>
      <c r="U110" s="225">
        <v>1.19</v>
      </c>
      <c r="V110" s="225">
        <f>ROUND(E110*U110,2)</f>
        <v>3.03</v>
      </c>
      <c r="W110" s="225"/>
      <c r="X110" s="225" t="s">
        <v>161</v>
      </c>
      <c r="Y110" s="216"/>
      <c r="Z110" s="216"/>
      <c r="AA110" s="216"/>
      <c r="AB110" s="216"/>
      <c r="AC110" s="216"/>
      <c r="AD110" s="216"/>
      <c r="AE110" s="216"/>
      <c r="AF110" s="216"/>
      <c r="AG110" s="216" t="s">
        <v>162</v>
      </c>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outlineLevel="1">
      <c r="A111" s="223"/>
      <c r="B111" s="224"/>
      <c r="C111" s="262" t="s">
        <v>286</v>
      </c>
      <c r="D111" s="249"/>
      <c r="E111" s="249"/>
      <c r="F111" s="249"/>
      <c r="G111" s="249"/>
      <c r="H111" s="225"/>
      <c r="I111" s="225"/>
      <c r="J111" s="225"/>
      <c r="K111" s="225"/>
      <c r="L111" s="225"/>
      <c r="M111" s="225"/>
      <c r="N111" s="225"/>
      <c r="O111" s="225"/>
      <c r="P111" s="225"/>
      <c r="Q111" s="225"/>
      <c r="R111" s="225"/>
      <c r="S111" s="225"/>
      <c r="T111" s="225"/>
      <c r="U111" s="225"/>
      <c r="V111" s="225"/>
      <c r="W111" s="225"/>
      <c r="X111" s="225"/>
      <c r="Y111" s="216"/>
      <c r="Z111" s="216"/>
      <c r="AA111" s="216"/>
      <c r="AB111" s="216"/>
      <c r="AC111" s="216"/>
      <c r="AD111" s="216"/>
      <c r="AE111" s="216"/>
      <c r="AF111" s="216"/>
      <c r="AG111" s="216" t="s">
        <v>164</v>
      </c>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row>
    <row r="112" spans="1:60" outlineLevel="1">
      <c r="A112" s="223"/>
      <c r="B112" s="224"/>
      <c r="C112" s="266" t="s">
        <v>287</v>
      </c>
      <c r="D112" s="230"/>
      <c r="E112" s="231">
        <v>2.5499999999999998</v>
      </c>
      <c r="F112" s="225"/>
      <c r="G112" s="225"/>
      <c r="H112" s="225"/>
      <c r="I112" s="225"/>
      <c r="J112" s="225"/>
      <c r="K112" s="225"/>
      <c r="L112" s="225"/>
      <c r="M112" s="225"/>
      <c r="N112" s="225"/>
      <c r="O112" s="225"/>
      <c r="P112" s="225"/>
      <c r="Q112" s="225"/>
      <c r="R112" s="225"/>
      <c r="S112" s="225"/>
      <c r="T112" s="225"/>
      <c r="U112" s="225"/>
      <c r="V112" s="225"/>
      <c r="W112" s="225"/>
      <c r="X112" s="225"/>
      <c r="Y112" s="216"/>
      <c r="Z112" s="216"/>
      <c r="AA112" s="216"/>
      <c r="AB112" s="216"/>
      <c r="AC112" s="216"/>
      <c r="AD112" s="216"/>
      <c r="AE112" s="216"/>
      <c r="AF112" s="216"/>
      <c r="AG112" s="216" t="s">
        <v>166</v>
      </c>
      <c r="AH112" s="216">
        <v>0</v>
      </c>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row>
    <row r="113" spans="1:60">
      <c r="A113" s="235" t="s">
        <v>154</v>
      </c>
      <c r="B113" s="236" t="s">
        <v>119</v>
      </c>
      <c r="C113" s="260" t="s">
        <v>120</v>
      </c>
      <c r="D113" s="237"/>
      <c r="E113" s="238"/>
      <c r="F113" s="239"/>
      <c r="G113" s="239">
        <f>SUMIF(AG114:AG142,"&lt;&gt;NOR",G114:G142)</f>
        <v>0</v>
      </c>
      <c r="H113" s="239"/>
      <c r="I113" s="239">
        <f>SUM(I114:I142)</f>
        <v>0</v>
      </c>
      <c r="J113" s="239"/>
      <c r="K113" s="239">
        <f>SUM(K114:K142)</f>
        <v>0</v>
      </c>
      <c r="L113" s="239"/>
      <c r="M113" s="239">
        <f>SUM(M114:M142)</f>
        <v>0</v>
      </c>
      <c r="N113" s="239"/>
      <c r="O113" s="239">
        <f>SUM(O114:O142)</f>
        <v>1.72</v>
      </c>
      <c r="P113" s="239"/>
      <c r="Q113" s="239">
        <f>SUM(Q114:Q142)</f>
        <v>0</v>
      </c>
      <c r="R113" s="239"/>
      <c r="S113" s="239"/>
      <c r="T113" s="240"/>
      <c r="U113" s="234"/>
      <c r="V113" s="234">
        <f>SUM(V114:V142)</f>
        <v>21.820000000000004</v>
      </c>
      <c r="W113" s="234"/>
      <c r="X113" s="234"/>
      <c r="AG113" t="s">
        <v>155</v>
      </c>
    </row>
    <row r="114" spans="1:60" ht="20.399999999999999" outlineLevel="1">
      <c r="A114" s="241">
        <v>23</v>
      </c>
      <c r="B114" s="242" t="s">
        <v>288</v>
      </c>
      <c r="C114" s="261" t="s">
        <v>289</v>
      </c>
      <c r="D114" s="243" t="s">
        <v>290</v>
      </c>
      <c r="E114" s="244">
        <v>3</v>
      </c>
      <c r="F114" s="245"/>
      <c r="G114" s="246">
        <f>ROUND(E114*F114,2)</f>
        <v>0</v>
      </c>
      <c r="H114" s="245"/>
      <c r="I114" s="246">
        <f>ROUND(E114*H114,2)</f>
        <v>0</v>
      </c>
      <c r="J114" s="245"/>
      <c r="K114" s="246">
        <f>ROUND(E114*J114,2)</f>
        <v>0</v>
      </c>
      <c r="L114" s="246">
        <v>21</v>
      </c>
      <c r="M114" s="246">
        <f>G114*(1+L114/100)</f>
        <v>0</v>
      </c>
      <c r="N114" s="246">
        <v>0</v>
      </c>
      <c r="O114" s="246">
        <f>ROUND(E114*N114,2)</f>
        <v>0</v>
      </c>
      <c r="P114" s="246">
        <v>0</v>
      </c>
      <c r="Q114" s="246">
        <f>ROUND(E114*P114,2)</f>
        <v>0</v>
      </c>
      <c r="R114" s="246" t="s">
        <v>249</v>
      </c>
      <c r="S114" s="246" t="s">
        <v>160</v>
      </c>
      <c r="T114" s="247" t="s">
        <v>160</v>
      </c>
      <c r="U114" s="225">
        <v>0.04</v>
      </c>
      <c r="V114" s="225">
        <f>ROUND(E114*U114,2)</f>
        <v>0.12</v>
      </c>
      <c r="W114" s="225"/>
      <c r="X114" s="225" t="s">
        <v>161</v>
      </c>
      <c r="Y114" s="216"/>
      <c r="Z114" s="216"/>
      <c r="AA114" s="216"/>
      <c r="AB114" s="216"/>
      <c r="AC114" s="216"/>
      <c r="AD114" s="216"/>
      <c r="AE114" s="216"/>
      <c r="AF114" s="216"/>
      <c r="AG114" s="216" t="s">
        <v>162</v>
      </c>
      <c r="AH114" s="216"/>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row>
    <row r="115" spans="1:60" outlineLevel="1">
      <c r="A115" s="223"/>
      <c r="B115" s="224"/>
      <c r="C115" s="262" t="s">
        <v>250</v>
      </c>
      <c r="D115" s="249"/>
      <c r="E115" s="249"/>
      <c r="F115" s="249"/>
      <c r="G115" s="249"/>
      <c r="H115" s="225"/>
      <c r="I115" s="225"/>
      <c r="J115" s="225"/>
      <c r="K115" s="225"/>
      <c r="L115" s="225"/>
      <c r="M115" s="225"/>
      <c r="N115" s="225"/>
      <c r="O115" s="225"/>
      <c r="P115" s="225"/>
      <c r="Q115" s="225"/>
      <c r="R115" s="225"/>
      <c r="S115" s="225"/>
      <c r="T115" s="225"/>
      <c r="U115" s="225"/>
      <c r="V115" s="225"/>
      <c r="W115" s="225"/>
      <c r="X115" s="225"/>
      <c r="Y115" s="216"/>
      <c r="Z115" s="216"/>
      <c r="AA115" s="216"/>
      <c r="AB115" s="216"/>
      <c r="AC115" s="216"/>
      <c r="AD115" s="216"/>
      <c r="AE115" s="216"/>
      <c r="AF115" s="216"/>
      <c r="AG115" s="216" t="s">
        <v>164</v>
      </c>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c r="BC115" s="216"/>
      <c r="BD115" s="216"/>
      <c r="BE115" s="216"/>
      <c r="BF115" s="216"/>
      <c r="BG115" s="216"/>
      <c r="BH115" s="216"/>
    </row>
    <row r="116" spans="1:60" outlineLevel="1">
      <c r="A116" s="241">
        <v>24</v>
      </c>
      <c r="B116" s="242" t="s">
        <v>291</v>
      </c>
      <c r="C116" s="261" t="s">
        <v>292</v>
      </c>
      <c r="D116" s="243" t="s">
        <v>290</v>
      </c>
      <c r="E116" s="244">
        <v>10</v>
      </c>
      <c r="F116" s="245"/>
      <c r="G116" s="246">
        <f>ROUND(E116*F116,2)</f>
        <v>0</v>
      </c>
      <c r="H116" s="245"/>
      <c r="I116" s="246">
        <f>ROUND(E116*H116,2)</f>
        <v>0</v>
      </c>
      <c r="J116" s="245"/>
      <c r="K116" s="246">
        <f>ROUND(E116*J116,2)</f>
        <v>0</v>
      </c>
      <c r="L116" s="246">
        <v>21</v>
      </c>
      <c r="M116" s="246">
        <f>G116*(1+L116/100)</f>
        <v>0</v>
      </c>
      <c r="N116" s="246">
        <v>0</v>
      </c>
      <c r="O116" s="246">
        <f>ROUND(E116*N116,2)</f>
        <v>0</v>
      </c>
      <c r="P116" s="246">
        <v>0</v>
      </c>
      <c r="Q116" s="246">
        <f>ROUND(E116*P116,2)</f>
        <v>0</v>
      </c>
      <c r="R116" s="246" t="s">
        <v>249</v>
      </c>
      <c r="S116" s="246" t="s">
        <v>160</v>
      </c>
      <c r="T116" s="247" t="s">
        <v>160</v>
      </c>
      <c r="U116" s="225">
        <v>7.0000000000000007E-2</v>
      </c>
      <c r="V116" s="225">
        <f>ROUND(E116*U116,2)</f>
        <v>0.7</v>
      </c>
      <c r="W116" s="225"/>
      <c r="X116" s="225" t="s">
        <v>161</v>
      </c>
      <c r="Y116" s="216"/>
      <c r="Z116" s="216"/>
      <c r="AA116" s="216"/>
      <c r="AB116" s="216"/>
      <c r="AC116" s="216"/>
      <c r="AD116" s="216"/>
      <c r="AE116" s="216"/>
      <c r="AF116" s="216"/>
      <c r="AG116" s="216" t="s">
        <v>162</v>
      </c>
      <c r="AH116" s="216"/>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c r="BC116" s="216"/>
      <c r="BD116" s="216"/>
      <c r="BE116" s="216"/>
      <c r="BF116" s="216"/>
      <c r="BG116" s="216"/>
      <c r="BH116" s="216"/>
    </row>
    <row r="117" spans="1:60" outlineLevel="1">
      <c r="A117" s="223"/>
      <c r="B117" s="224"/>
      <c r="C117" s="262" t="s">
        <v>293</v>
      </c>
      <c r="D117" s="249"/>
      <c r="E117" s="249"/>
      <c r="F117" s="249"/>
      <c r="G117" s="249"/>
      <c r="H117" s="225"/>
      <c r="I117" s="225"/>
      <c r="J117" s="225"/>
      <c r="K117" s="225"/>
      <c r="L117" s="225"/>
      <c r="M117" s="225"/>
      <c r="N117" s="225"/>
      <c r="O117" s="225"/>
      <c r="P117" s="225"/>
      <c r="Q117" s="225"/>
      <c r="R117" s="225"/>
      <c r="S117" s="225"/>
      <c r="T117" s="225"/>
      <c r="U117" s="225"/>
      <c r="V117" s="225"/>
      <c r="W117" s="225"/>
      <c r="X117" s="225"/>
      <c r="Y117" s="216"/>
      <c r="Z117" s="216"/>
      <c r="AA117" s="216"/>
      <c r="AB117" s="216"/>
      <c r="AC117" s="216"/>
      <c r="AD117" s="216"/>
      <c r="AE117" s="216"/>
      <c r="AF117" s="216"/>
      <c r="AG117" s="216" t="s">
        <v>164</v>
      </c>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c r="BH117" s="216"/>
    </row>
    <row r="118" spans="1:60" outlineLevel="1">
      <c r="A118" s="223"/>
      <c r="B118" s="224"/>
      <c r="C118" s="266" t="s">
        <v>294</v>
      </c>
      <c r="D118" s="230"/>
      <c r="E118" s="231">
        <v>10</v>
      </c>
      <c r="F118" s="225"/>
      <c r="G118" s="225"/>
      <c r="H118" s="225"/>
      <c r="I118" s="225"/>
      <c r="J118" s="225"/>
      <c r="K118" s="225"/>
      <c r="L118" s="225"/>
      <c r="M118" s="225"/>
      <c r="N118" s="225"/>
      <c r="O118" s="225"/>
      <c r="P118" s="225"/>
      <c r="Q118" s="225"/>
      <c r="R118" s="225"/>
      <c r="S118" s="225"/>
      <c r="T118" s="225"/>
      <c r="U118" s="225"/>
      <c r="V118" s="225"/>
      <c r="W118" s="225"/>
      <c r="X118" s="225"/>
      <c r="Y118" s="216"/>
      <c r="Z118" s="216"/>
      <c r="AA118" s="216"/>
      <c r="AB118" s="216"/>
      <c r="AC118" s="216"/>
      <c r="AD118" s="216"/>
      <c r="AE118" s="216"/>
      <c r="AF118" s="216"/>
      <c r="AG118" s="216" t="s">
        <v>166</v>
      </c>
      <c r="AH118" s="216">
        <v>0</v>
      </c>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c r="BH118" s="216"/>
    </row>
    <row r="119" spans="1:60" outlineLevel="1">
      <c r="A119" s="241">
        <v>25</v>
      </c>
      <c r="B119" s="242" t="s">
        <v>295</v>
      </c>
      <c r="C119" s="261" t="s">
        <v>296</v>
      </c>
      <c r="D119" s="243" t="s">
        <v>290</v>
      </c>
      <c r="E119" s="244">
        <v>20.5</v>
      </c>
      <c r="F119" s="245"/>
      <c r="G119" s="246">
        <f>ROUND(E119*F119,2)</f>
        <v>0</v>
      </c>
      <c r="H119" s="245"/>
      <c r="I119" s="246">
        <f>ROUND(E119*H119,2)</f>
        <v>0</v>
      </c>
      <c r="J119" s="245"/>
      <c r="K119" s="246">
        <f>ROUND(E119*J119,2)</f>
        <v>0</v>
      </c>
      <c r="L119" s="246">
        <v>21</v>
      </c>
      <c r="M119" s="246">
        <f>G119*(1+L119/100)</f>
        <v>0</v>
      </c>
      <c r="N119" s="246">
        <v>1.0000000000000001E-5</v>
      </c>
      <c r="O119" s="246">
        <f>ROUND(E119*N119,2)</f>
        <v>0</v>
      </c>
      <c r="P119" s="246">
        <v>0</v>
      </c>
      <c r="Q119" s="246">
        <f>ROUND(E119*P119,2)</f>
        <v>0</v>
      </c>
      <c r="R119" s="246" t="s">
        <v>249</v>
      </c>
      <c r="S119" s="246" t="s">
        <v>160</v>
      </c>
      <c r="T119" s="247" t="s">
        <v>160</v>
      </c>
      <c r="U119" s="225">
        <v>0.08</v>
      </c>
      <c r="V119" s="225">
        <f>ROUND(E119*U119,2)</f>
        <v>1.64</v>
      </c>
      <c r="W119" s="225"/>
      <c r="X119" s="225" t="s">
        <v>161</v>
      </c>
      <c r="Y119" s="216"/>
      <c r="Z119" s="216"/>
      <c r="AA119" s="216"/>
      <c r="AB119" s="216"/>
      <c r="AC119" s="216"/>
      <c r="AD119" s="216"/>
      <c r="AE119" s="216"/>
      <c r="AF119" s="216"/>
      <c r="AG119" s="216" t="s">
        <v>162</v>
      </c>
      <c r="AH119" s="216"/>
      <c r="AI119" s="216"/>
      <c r="AJ119" s="216"/>
      <c r="AK119" s="216"/>
      <c r="AL119" s="216"/>
      <c r="AM119" s="216"/>
      <c r="AN119" s="216"/>
      <c r="AO119" s="216"/>
      <c r="AP119" s="216"/>
      <c r="AQ119" s="216"/>
      <c r="AR119" s="216"/>
      <c r="AS119" s="216"/>
      <c r="AT119" s="216"/>
      <c r="AU119" s="216"/>
      <c r="AV119" s="216"/>
      <c r="AW119" s="216"/>
      <c r="AX119" s="216"/>
      <c r="AY119" s="216"/>
      <c r="AZ119" s="216"/>
      <c r="BA119" s="216"/>
      <c r="BB119" s="216"/>
      <c r="BC119" s="216"/>
      <c r="BD119" s="216"/>
      <c r="BE119" s="216"/>
      <c r="BF119" s="216"/>
      <c r="BG119" s="216"/>
      <c r="BH119" s="216"/>
    </row>
    <row r="120" spans="1:60" outlineLevel="1">
      <c r="A120" s="223"/>
      <c r="B120" s="224"/>
      <c r="C120" s="262" t="s">
        <v>293</v>
      </c>
      <c r="D120" s="249"/>
      <c r="E120" s="249"/>
      <c r="F120" s="249"/>
      <c r="G120" s="249"/>
      <c r="H120" s="225"/>
      <c r="I120" s="225"/>
      <c r="J120" s="225"/>
      <c r="K120" s="225"/>
      <c r="L120" s="225"/>
      <c r="M120" s="225"/>
      <c r="N120" s="225"/>
      <c r="O120" s="225"/>
      <c r="P120" s="225"/>
      <c r="Q120" s="225"/>
      <c r="R120" s="225"/>
      <c r="S120" s="225"/>
      <c r="T120" s="225"/>
      <c r="U120" s="225"/>
      <c r="V120" s="225"/>
      <c r="W120" s="225"/>
      <c r="X120" s="225"/>
      <c r="Y120" s="216"/>
      <c r="Z120" s="216"/>
      <c r="AA120" s="216"/>
      <c r="AB120" s="216"/>
      <c r="AC120" s="216"/>
      <c r="AD120" s="216"/>
      <c r="AE120" s="216"/>
      <c r="AF120" s="216"/>
      <c r="AG120" s="216" t="s">
        <v>164</v>
      </c>
      <c r="AH120" s="216"/>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c r="BH120" s="216"/>
    </row>
    <row r="121" spans="1:60" outlineLevel="1">
      <c r="A121" s="241">
        <v>26</v>
      </c>
      <c r="B121" s="242" t="s">
        <v>297</v>
      </c>
      <c r="C121" s="261" t="s">
        <v>298</v>
      </c>
      <c r="D121" s="243" t="s">
        <v>290</v>
      </c>
      <c r="E121" s="244">
        <v>184.2</v>
      </c>
      <c r="F121" s="245"/>
      <c r="G121" s="246">
        <f>ROUND(E121*F121,2)</f>
        <v>0</v>
      </c>
      <c r="H121" s="245"/>
      <c r="I121" s="246">
        <f>ROUND(E121*H121,2)</f>
        <v>0</v>
      </c>
      <c r="J121" s="245"/>
      <c r="K121" s="246">
        <f>ROUND(E121*J121,2)</f>
        <v>0</v>
      </c>
      <c r="L121" s="246">
        <v>21</v>
      </c>
      <c r="M121" s="246">
        <f>G121*(1+L121/100)</f>
        <v>0</v>
      </c>
      <c r="N121" s="246">
        <v>1.0000000000000001E-5</v>
      </c>
      <c r="O121" s="246">
        <f>ROUND(E121*N121,2)</f>
        <v>0</v>
      </c>
      <c r="P121" s="246">
        <v>0</v>
      </c>
      <c r="Q121" s="246">
        <f>ROUND(E121*P121,2)</f>
        <v>0</v>
      </c>
      <c r="R121" s="246" t="s">
        <v>249</v>
      </c>
      <c r="S121" s="246" t="s">
        <v>160</v>
      </c>
      <c r="T121" s="247" t="s">
        <v>160</v>
      </c>
      <c r="U121" s="225">
        <v>0.1</v>
      </c>
      <c r="V121" s="225">
        <f>ROUND(E121*U121,2)</f>
        <v>18.420000000000002</v>
      </c>
      <c r="W121" s="225"/>
      <c r="X121" s="225" t="s">
        <v>161</v>
      </c>
      <c r="Y121" s="216"/>
      <c r="Z121" s="216"/>
      <c r="AA121" s="216"/>
      <c r="AB121" s="216"/>
      <c r="AC121" s="216"/>
      <c r="AD121" s="216"/>
      <c r="AE121" s="216"/>
      <c r="AF121" s="216"/>
      <c r="AG121" s="216" t="s">
        <v>162</v>
      </c>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c r="BC121" s="216"/>
      <c r="BD121" s="216"/>
      <c r="BE121" s="216"/>
      <c r="BF121" s="216"/>
      <c r="BG121" s="216"/>
      <c r="BH121" s="216"/>
    </row>
    <row r="122" spans="1:60" outlineLevel="1">
      <c r="A122" s="223"/>
      <c r="B122" s="224"/>
      <c r="C122" s="262" t="s">
        <v>293</v>
      </c>
      <c r="D122" s="249"/>
      <c r="E122" s="249"/>
      <c r="F122" s="249"/>
      <c r="G122" s="249"/>
      <c r="H122" s="225"/>
      <c r="I122" s="225"/>
      <c r="J122" s="225"/>
      <c r="K122" s="225"/>
      <c r="L122" s="225"/>
      <c r="M122" s="225"/>
      <c r="N122" s="225"/>
      <c r="O122" s="225"/>
      <c r="P122" s="225"/>
      <c r="Q122" s="225"/>
      <c r="R122" s="225"/>
      <c r="S122" s="225"/>
      <c r="T122" s="225"/>
      <c r="U122" s="225"/>
      <c r="V122" s="225"/>
      <c r="W122" s="225"/>
      <c r="X122" s="225"/>
      <c r="Y122" s="216"/>
      <c r="Z122" s="216"/>
      <c r="AA122" s="216"/>
      <c r="AB122" s="216"/>
      <c r="AC122" s="216"/>
      <c r="AD122" s="216"/>
      <c r="AE122" s="216"/>
      <c r="AF122" s="216"/>
      <c r="AG122" s="216" t="s">
        <v>164</v>
      </c>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c r="BC122" s="216"/>
      <c r="BD122" s="216"/>
      <c r="BE122" s="216"/>
      <c r="BF122" s="216"/>
      <c r="BG122" s="216"/>
      <c r="BH122" s="216"/>
    </row>
    <row r="123" spans="1:60" outlineLevel="1">
      <c r="A123" s="223"/>
      <c r="B123" s="224"/>
      <c r="C123" s="266" t="s">
        <v>299</v>
      </c>
      <c r="D123" s="230"/>
      <c r="E123" s="231">
        <v>159.19999999999999</v>
      </c>
      <c r="F123" s="225"/>
      <c r="G123" s="225"/>
      <c r="H123" s="225"/>
      <c r="I123" s="225"/>
      <c r="J123" s="225"/>
      <c r="K123" s="225"/>
      <c r="L123" s="225"/>
      <c r="M123" s="225"/>
      <c r="N123" s="225"/>
      <c r="O123" s="225"/>
      <c r="P123" s="225"/>
      <c r="Q123" s="225"/>
      <c r="R123" s="225"/>
      <c r="S123" s="225"/>
      <c r="T123" s="225"/>
      <c r="U123" s="225"/>
      <c r="V123" s="225"/>
      <c r="W123" s="225"/>
      <c r="X123" s="225"/>
      <c r="Y123" s="216"/>
      <c r="Z123" s="216"/>
      <c r="AA123" s="216"/>
      <c r="AB123" s="216"/>
      <c r="AC123" s="216"/>
      <c r="AD123" s="216"/>
      <c r="AE123" s="216"/>
      <c r="AF123" s="216"/>
      <c r="AG123" s="216" t="s">
        <v>166</v>
      </c>
      <c r="AH123" s="216">
        <v>0</v>
      </c>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c r="BC123" s="216"/>
      <c r="BD123" s="216"/>
      <c r="BE123" s="216"/>
      <c r="BF123" s="216"/>
      <c r="BG123" s="216"/>
      <c r="BH123" s="216"/>
    </row>
    <row r="124" spans="1:60" outlineLevel="1">
      <c r="A124" s="223"/>
      <c r="B124" s="224"/>
      <c r="C124" s="266" t="s">
        <v>300</v>
      </c>
      <c r="D124" s="230"/>
      <c r="E124" s="231">
        <v>25</v>
      </c>
      <c r="F124" s="225"/>
      <c r="G124" s="225"/>
      <c r="H124" s="225"/>
      <c r="I124" s="225"/>
      <c r="J124" s="225"/>
      <c r="K124" s="225"/>
      <c r="L124" s="225"/>
      <c r="M124" s="225"/>
      <c r="N124" s="225"/>
      <c r="O124" s="225"/>
      <c r="P124" s="225"/>
      <c r="Q124" s="225"/>
      <c r="R124" s="225"/>
      <c r="S124" s="225"/>
      <c r="T124" s="225"/>
      <c r="U124" s="225"/>
      <c r="V124" s="225"/>
      <c r="W124" s="225"/>
      <c r="X124" s="225"/>
      <c r="Y124" s="216"/>
      <c r="Z124" s="216"/>
      <c r="AA124" s="216"/>
      <c r="AB124" s="216"/>
      <c r="AC124" s="216"/>
      <c r="AD124" s="216"/>
      <c r="AE124" s="216"/>
      <c r="AF124" s="216"/>
      <c r="AG124" s="216" t="s">
        <v>166</v>
      </c>
      <c r="AH124" s="216">
        <v>0</v>
      </c>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c r="BC124" s="216"/>
      <c r="BD124" s="216"/>
      <c r="BE124" s="216"/>
      <c r="BF124" s="216"/>
      <c r="BG124" s="216"/>
      <c r="BH124" s="216"/>
    </row>
    <row r="125" spans="1:60" ht="20.399999999999999" outlineLevel="1">
      <c r="A125" s="241">
        <v>27</v>
      </c>
      <c r="B125" s="242" t="s">
        <v>301</v>
      </c>
      <c r="C125" s="261" t="s">
        <v>302</v>
      </c>
      <c r="D125" s="243" t="s">
        <v>258</v>
      </c>
      <c r="E125" s="244">
        <v>1</v>
      </c>
      <c r="F125" s="245"/>
      <c r="G125" s="246">
        <f>ROUND(E125*F125,2)</f>
        <v>0</v>
      </c>
      <c r="H125" s="245"/>
      <c r="I125" s="246">
        <f>ROUND(E125*H125,2)</f>
        <v>0</v>
      </c>
      <c r="J125" s="245"/>
      <c r="K125" s="246">
        <f>ROUND(E125*J125,2)</f>
        <v>0</v>
      </c>
      <c r="L125" s="246">
        <v>21</v>
      </c>
      <c r="M125" s="246">
        <f>G125*(1+L125/100)</f>
        <v>0</v>
      </c>
      <c r="N125" s="246">
        <v>4.0000000000000003E-5</v>
      </c>
      <c r="O125" s="246">
        <f>ROUND(E125*N125,2)</f>
        <v>0</v>
      </c>
      <c r="P125" s="246">
        <v>0</v>
      </c>
      <c r="Q125" s="246">
        <f>ROUND(E125*P125,2)</f>
        <v>0</v>
      </c>
      <c r="R125" s="246" t="s">
        <v>249</v>
      </c>
      <c r="S125" s="246" t="s">
        <v>160</v>
      </c>
      <c r="T125" s="247" t="s">
        <v>160</v>
      </c>
      <c r="U125" s="225">
        <v>0.38</v>
      </c>
      <c r="V125" s="225">
        <f>ROUND(E125*U125,2)</f>
        <v>0.38</v>
      </c>
      <c r="W125" s="225"/>
      <c r="X125" s="225" t="s">
        <v>161</v>
      </c>
      <c r="Y125" s="216"/>
      <c r="Z125" s="216"/>
      <c r="AA125" s="216"/>
      <c r="AB125" s="216"/>
      <c r="AC125" s="216"/>
      <c r="AD125" s="216"/>
      <c r="AE125" s="216"/>
      <c r="AF125" s="216"/>
      <c r="AG125" s="216" t="s">
        <v>162</v>
      </c>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c r="BC125" s="216"/>
      <c r="BD125" s="216"/>
      <c r="BE125" s="216"/>
      <c r="BF125" s="216"/>
      <c r="BG125" s="216"/>
      <c r="BH125" s="216"/>
    </row>
    <row r="126" spans="1:60" outlineLevel="1">
      <c r="A126" s="223"/>
      <c r="B126" s="224"/>
      <c r="C126" s="262" t="s">
        <v>250</v>
      </c>
      <c r="D126" s="249"/>
      <c r="E126" s="249"/>
      <c r="F126" s="249"/>
      <c r="G126" s="249"/>
      <c r="H126" s="225"/>
      <c r="I126" s="225"/>
      <c r="J126" s="225"/>
      <c r="K126" s="225"/>
      <c r="L126" s="225"/>
      <c r="M126" s="225"/>
      <c r="N126" s="225"/>
      <c r="O126" s="225"/>
      <c r="P126" s="225"/>
      <c r="Q126" s="225"/>
      <c r="R126" s="225"/>
      <c r="S126" s="225"/>
      <c r="T126" s="225"/>
      <c r="U126" s="225"/>
      <c r="V126" s="225"/>
      <c r="W126" s="225"/>
      <c r="X126" s="225"/>
      <c r="Y126" s="216"/>
      <c r="Z126" s="216"/>
      <c r="AA126" s="216"/>
      <c r="AB126" s="216"/>
      <c r="AC126" s="216"/>
      <c r="AD126" s="216"/>
      <c r="AE126" s="216"/>
      <c r="AF126" s="216"/>
      <c r="AG126" s="216" t="s">
        <v>164</v>
      </c>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c r="BC126" s="216"/>
      <c r="BD126" s="216"/>
      <c r="BE126" s="216"/>
      <c r="BF126" s="216"/>
      <c r="BG126" s="216"/>
      <c r="BH126" s="216"/>
    </row>
    <row r="127" spans="1:60" ht="20.399999999999999" outlineLevel="1">
      <c r="A127" s="241">
        <v>28</v>
      </c>
      <c r="B127" s="242" t="s">
        <v>303</v>
      </c>
      <c r="C127" s="261" t="s">
        <v>304</v>
      </c>
      <c r="D127" s="243" t="s">
        <v>258</v>
      </c>
      <c r="E127" s="244">
        <v>2</v>
      </c>
      <c r="F127" s="245"/>
      <c r="G127" s="246">
        <f>ROUND(E127*F127,2)</f>
        <v>0</v>
      </c>
      <c r="H127" s="245"/>
      <c r="I127" s="246">
        <f>ROUND(E127*H127,2)</f>
        <v>0</v>
      </c>
      <c r="J127" s="245"/>
      <c r="K127" s="246">
        <f>ROUND(E127*J127,2)</f>
        <v>0</v>
      </c>
      <c r="L127" s="246">
        <v>21</v>
      </c>
      <c r="M127" s="246">
        <f>G127*(1+L127/100)</f>
        <v>0</v>
      </c>
      <c r="N127" s="246">
        <v>1.0000000000000001E-5</v>
      </c>
      <c r="O127" s="246">
        <f>ROUND(E127*N127,2)</f>
        <v>0</v>
      </c>
      <c r="P127" s="246">
        <v>0</v>
      </c>
      <c r="Q127" s="246">
        <f>ROUND(E127*P127,2)</f>
        <v>0</v>
      </c>
      <c r="R127" s="246" t="s">
        <v>249</v>
      </c>
      <c r="S127" s="246" t="s">
        <v>160</v>
      </c>
      <c r="T127" s="247" t="s">
        <v>160</v>
      </c>
      <c r="U127" s="225">
        <v>0.17599999999999999</v>
      </c>
      <c r="V127" s="225">
        <f>ROUND(E127*U127,2)</f>
        <v>0.35</v>
      </c>
      <c r="W127" s="225"/>
      <c r="X127" s="225" t="s">
        <v>161</v>
      </c>
      <c r="Y127" s="216"/>
      <c r="Z127" s="216"/>
      <c r="AA127" s="216"/>
      <c r="AB127" s="216"/>
      <c r="AC127" s="216"/>
      <c r="AD127" s="216"/>
      <c r="AE127" s="216"/>
      <c r="AF127" s="216"/>
      <c r="AG127" s="216" t="s">
        <v>162</v>
      </c>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c r="BC127" s="216"/>
      <c r="BD127" s="216"/>
      <c r="BE127" s="216"/>
      <c r="BF127" s="216"/>
      <c r="BG127" s="216"/>
      <c r="BH127" s="216"/>
    </row>
    <row r="128" spans="1:60" outlineLevel="1">
      <c r="A128" s="223"/>
      <c r="B128" s="224"/>
      <c r="C128" s="262" t="s">
        <v>250</v>
      </c>
      <c r="D128" s="249"/>
      <c r="E128" s="249"/>
      <c r="F128" s="249"/>
      <c r="G128" s="249"/>
      <c r="H128" s="225"/>
      <c r="I128" s="225"/>
      <c r="J128" s="225"/>
      <c r="K128" s="225"/>
      <c r="L128" s="225"/>
      <c r="M128" s="225"/>
      <c r="N128" s="225"/>
      <c r="O128" s="225"/>
      <c r="P128" s="225"/>
      <c r="Q128" s="225"/>
      <c r="R128" s="225"/>
      <c r="S128" s="225"/>
      <c r="T128" s="225"/>
      <c r="U128" s="225"/>
      <c r="V128" s="225"/>
      <c r="W128" s="225"/>
      <c r="X128" s="225"/>
      <c r="Y128" s="216"/>
      <c r="Z128" s="216"/>
      <c r="AA128" s="216"/>
      <c r="AB128" s="216"/>
      <c r="AC128" s="216"/>
      <c r="AD128" s="216"/>
      <c r="AE128" s="216"/>
      <c r="AF128" s="216"/>
      <c r="AG128" s="216" t="s">
        <v>164</v>
      </c>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c r="BC128" s="216"/>
      <c r="BD128" s="216"/>
      <c r="BE128" s="216"/>
      <c r="BF128" s="216"/>
      <c r="BG128" s="216"/>
      <c r="BH128" s="216"/>
    </row>
    <row r="129" spans="1:60" ht="20.399999999999999" outlineLevel="1">
      <c r="A129" s="241">
        <v>29</v>
      </c>
      <c r="B129" s="242" t="s">
        <v>305</v>
      </c>
      <c r="C129" s="261" t="s">
        <v>306</v>
      </c>
      <c r="D129" s="243" t="s">
        <v>258</v>
      </c>
      <c r="E129" s="244">
        <v>1</v>
      </c>
      <c r="F129" s="245"/>
      <c r="G129" s="246">
        <f>ROUND(E129*F129,2)</f>
        <v>0</v>
      </c>
      <c r="H129" s="245"/>
      <c r="I129" s="246">
        <f>ROUND(E129*H129,2)</f>
        <v>0</v>
      </c>
      <c r="J129" s="245"/>
      <c r="K129" s="246">
        <f>ROUND(E129*J129,2)</f>
        <v>0</v>
      </c>
      <c r="L129" s="246">
        <v>21</v>
      </c>
      <c r="M129" s="246">
        <f>G129*(1+L129/100)</f>
        <v>0</v>
      </c>
      <c r="N129" s="246">
        <v>2.0000000000000002E-5</v>
      </c>
      <c r="O129" s="246">
        <f>ROUND(E129*N129,2)</f>
        <v>0</v>
      </c>
      <c r="P129" s="246">
        <v>0</v>
      </c>
      <c r="Q129" s="246">
        <f>ROUND(E129*P129,2)</f>
        <v>0</v>
      </c>
      <c r="R129" s="246" t="s">
        <v>249</v>
      </c>
      <c r="S129" s="246" t="s">
        <v>160</v>
      </c>
      <c r="T129" s="247" t="s">
        <v>160</v>
      </c>
      <c r="U129" s="225">
        <v>0.20599999999999999</v>
      </c>
      <c r="V129" s="225">
        <f>ROUND(E129*U129,2)</f>
        <v>0.21</v>
      </c>
      <c r="W129" s="225"/>
      <c r="X129" s="225" t="s">
        <v>161</v>
      </c>
      <c r="Y129" s="216"/>
      <c r="Z129" s="216"/>
      <c r="AA129" s="216"/>
      <c r="AB129" s="216"/>
      <c r="AC129" s="216"/>
      <c r="AD129" s="216"/>
      <c r="AE129" s="216"/>
      <c r="AF129" s="216"/>
      <c r="AG129" s="216" t="s">
        <v>162</v>
      </c>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c r="BC129" s="216"/>
      <c r="BD129" s="216"/>
      <c r="BE129" s="216"/>
      <c r="BF129" s="216"/>
      <c r="BG129" s="216"/>
      <c r="BH129" s="216"/>
    </row>
    <row r="130" spans="1:60" outlineLevel="1">
      <c r="A130" s="223"/>
      <c r="B130" s="224"/>
      <c r="C130" s="262" t="s">
        <v>250</v>
      </c>
      <c r="D130" s="249"/>
      <c r="E130" s="249"/>
      <c r="F130" s="249"/>
      <c r="G130" s="249"/>
      <c r="H130" s="225"/>
      <c r="I130" s="225"/>
      <c r="J130" s="225"/>
      <c r="K130" s="225"/>
      <c r="L130" s="225"/>
      <c r="M130" s="225"/>
      <c r="N130" s="225"/>
      <c r="O130" s="225"/>
      <c r="P130" s="225"/>
      <c r="Q130" s="225"/>
      <c r="R130" s="225"/>
      <c r="S130" s="225"/>
      <c r="T130" s="225"/>
      <c r="U130" s="225"/>
      <c r="V130" s="225"/>
      <c r="W130" s="225"/>
      <c r="X130" s="225"/>
      <c r="Y130" s="216"/>
      <c r="Z130" s="216"/>
      <c r="AA130" s="216"/>
      <c r="AB130" s="216"/>
      <c r="AC130" s="216"/>
      <c r="AD130" s="216"/>
      <c r="AE130" s="216"/>
      <c r="AF130" s="216"/>
      <c r="AG130" s="216" t="s">
        <v>164</v>
      </c>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c r="BC130" s="216"/>
      <c r="BD130" s="216"/>
      <c r="BE130" s="216"/>
      <c r="BF130" s="216"/>
      <c r="BG130" s="216"/>
      <c r="BH130" s="216"/>
    </row>
    <row r="131" spans="1:60" ht="20.399999999999999" outlineLevel="1">
      <c r="A131" s="241">
        <v>30</v>
      </c>
      <c r="B131" s="242" t="s">
        <v>307</v>
      </c>
      <c r="C131" s="261" t="s">
        <v>308</v>
      </c>
      <c r="D131" s="243" t="s">
        <v>258</v>
      </c>
      <c r="E131" s="244">
        <v>10.93</v>
      </c>
      <c r="F131" s="245"/>
      <c r="G131" s="246">
        <f>ROUND(E131*F131,2)</f>
        <v>0</v>
      </c>
      <c r="H131" s="245"/>
      <c r="I131" s="246">
        <f>ROUND(E131*H131,2)</f>
        <v>0</v>
      </c>
      <c r="J131" s="245"/>
      <c r="K131" s="246">
        <f>ROUND(E131*J131,2)</f>
        <v>0</v>
      </c>
      <c r="L131" s="246">
        <v>21</v>
      </c>
      <c r="M131" s="246">
        <f>G131*(1+L131/100)</f>
        <v>0</v>
      </c>
      <c r="N131" s="246">
        <v>3.2100000000000002E-3</v>
      </c>
      <c r="O131" s="246">
        <f>ROUND(E131*N131,2)</f>
        <v>0.04</v>
      </c>
      <c r="P131" s="246">
        <v>0</v>
      </c>
      <c r="Q131" s="246">
        <f>ROUND(E131*P131,2)</f>
        <v>0</v>
      </c>
      <c r="R131" s="246" t="s">
        <v>243</v>
      </c>
      <c r="S131" s="246" t="s">
        <v>160</v>
      </c>
      <c r="T131" s="247" t="s">
        <v>160</v>
      </c>
      <c r="U131" s="225">
        <v>0</v>
      </c>
      <c r="V131" s="225">
        <f>ROUND(E131*U131,2)</f>
        <v>0</v>
      </c>
      <c r="W131" s="225"/>
      <c r="X131" s="225" t="s">
        <v>244</v>
      </c>
      <c r="Y131" s="216"/>
      <c r="Z131" s="216"/>
      <c r="AA131" s="216"/>
      <c r="AB131" s="216"/>
      <c r="AC131" s="216"/>
      <c r="AD131" s="216"/>
      <c r="AE131" s="216"/>
      <c r="AF131" s="216"/>
      <c r="AG131" s="216" t="s">
        <v>271</v>
      </c>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c r="BC131" s="216"/>
      <c r="BD131" s="216"/>
      <c r="BE131" s="216"/>
      <c r="BF131" s="216"/>
      <c r="BG131" s="216"/>
      <c r="BH131" s="216"/>
    </row>
    <row r="132" spans="1:60" outlineLevel="1">
      <c r="A132" s="223"/>
      <c r="B132" s="224"/>
      <c r="C132" s="266" t="s">
        <v>309</v>
      </c>
      <c r="D132" s="230"/>
      <c r="E132" s="231">
        <v>10.93</v>
      </c>
      <c r="F132" s="225"/>
      <c r="G132" s="225"/>
      <c r="H132" s="225"/>
      <c r="I132" s="225"/>
      <c r="J132" s="225"/>
      <c r="K132" s="225"/>
      <c r="L132" s="225"/>
      <c r="M132" s="225"/>
      <c r="N132" s="225"/>
      <c r="O132" s="225"/>
      <c r="P132" s="225"/>
      <c r="Q132" s="225"/>
      <c r="R132" s="225"/>
      <c r="S132" s="225"/>
      <c r="T132" s="225"/>
      <c r="U132" s="225"/>
      <c r="V132" s="225"/>
      <c r="W132" s="225"/>
      <c r="X132" s="225"/>
      <c r="Y132" s="216"/>
      <c r="Z132" s="216"/>
      <c r="AA132" s="216"/>
      <c r="AB132" s="216"/>
      <c r="AC132" s="216"/>
      <c r="AD132" s="216"/>
      <c r="AE132" s="216"/>
      <c r="AF132" s="216"/>
      <c r="AG132" s="216" t="s">
        <v>166</v>
      </c>
      <c r="AH132" s="216">
        <v>0</v>
      </c>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c r="BC132" s="216"/>
      <c r="BD132" s="216"/>
      <c r="BE132" s="216"/>
      <c r="BF132" s="216"/>
      <c r="BG132" s="216"/>
      <c r="BH132" s="216"/>
    </row>
    <row r="133" spans="1:60" ht="20.399999999999999" outlineLevel="1">
      <c r="A133" s="241">
        <v>31</v>
      </c>
      <c r="B133" s="242" t="s">
        <v>310</v>
      </c>
      <c r="C133" s="261" t="s">
        <v>311</v>
      </c>
      <c r="D133" s="243" t="s">
        <v>258</v>
      </c>
      <c r="E133" s="244">
        <v>22.406500000000001</v>
      </c>
      <c r="F133" s="245"/>
      <c r="G133" s="246">
        <f>ROUND(E133*F133,2)</f>
        <v>0</v>
      </c>
      <c r="H133" s="245"/>
      <c r="I133" s="246">
        <f>ROUND(E133*H133,2)</f>
        <v>0</v>
      </c>
      <c r="J133" s="245"/>
      <c r="K133" s="246">
        <f>ROUND(E133*J133,2)</f>
        <v>0</v>
      </c>
      <c r="L133" s="246">
        <v>21</v>
      </c>
      <c r="M133" s="246">
        <f>G133*(1+L133/100)</f>
        <v>0</v>
      </c>
      <c r="N133" s="246">
        <v>5.0400000000000002E-3</v>
      </c>
      <c r="O133" s="246">
        <f>ROUND(E133*N133,2)</f>
        <v>0.11</v>
      </c>
      <c r="P133" s="246">
        <v>0</v>
      </c>
      <c r="Q133" s="246">
        <f>ROUND(E133*P133,2)</f>
        <v>0</v>
      </c>
      <c r="R133" s="246" t="s">
        <v>243</v>
      </c>
      <c r="S133" s="246" t="s">
        <v>160</v>
      </c>
      <c r="T133" s="247" t="s">
        <v>160</v>
      </c>
      <c r="U133" s="225">
        <v>0</v>
      </c>
      <c r="V133" s="225">
        <f>ROUND(E133*U133,2)</f>
        <v>0</v>
      </c>
      <c r="W133" s="225"/>
      <c r="X133" s="225" t="s">
        <v>244</v>
      </c>
      <c r="Y133" s="216"/>
      <c r="Z133" s="216"/>
      <c r="AA133" s="216"/>
      <c r="AB133" s="216"/>
      <c r="AC133" s="216"/>
      <c r="AD133" s="216"/>
      <c r="AE133" s="216"/>
      <c r="AF133" s="216"/>
      <c r="AG133" s="216" t="s">
        <v>271</v>
      </c>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c r="BC133" s="216"/>
      <c r="BD133" s="216"/>
      <c r="BE133" s="216"/>
      <c r="BF133" s="216"/>
      <c r="BG133" s="216"/>
      <c r="BH133" s="216"/>
    </row>
    <row r="134" spans="1:60" outlineLevel="1">
      <c r="A134" s="223"/>
      <c r="B134" s="224"/>
      <c r="C134" s="266" t="s">
        <v>312</v>
      </c>
      <c r="D134" s="230"/>
      <c r="E134" s="231">
        <v>22.406500000000001</v>
      </c>
      <c r="F134" s="225"/>
      <c r="G134" s="225"/>
      <c r="H134" s="225"/>
      <c r="I134" s="225"/>
      <c r="J134" s="225"/>
      <c r="K134" s="225"/>
      <c r="L134" s="225"/>
      <c r="M134" s="225"/>
      <c r="N134" s="225"/>
      <c r="O134" s="225"/>
      <c r="P134" s="225"/>
      <c r="Q134" s="225"/>
      <c r="R134" s="225"/>
      <c r="S134" s="225"/>
      <c r="T134" s="225"/>
      <c r="U134" s="225"/>
      <c r="V134" s="225"/>
      <c r="W134" s="225"/>
      <c r="X134" s="225"/>
      <c r="Y134" s="216"/>
      <c r="Z134" s="216"/>
      <c r="AA134" s="216"/>
      <c r="AB134" s="216"/>
      <c r="AC134" s="216"/>
      <c r="AD134" s="216"/>
      <c r="AE134" s="216"/>
      <c r="AF134" s="216"/>
      <c r="AG134" s="216" t="s">
        <v>166</v>
      </c>
      <c r="AH134" s="216">
        <v>0</v>
      </c>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c r="BC134" s="216"/>
      <c r="BD134" s="216"/>
      <c r="BE134" s="216"/>
      <c r="BF134" s="216"/>
      <c r="BG134" s="216"/>
      <c r="BH134" s="216"/>
    </row>
    <row r="135" spans="1:60" ht="20.399999999999999" outlineLevel="1">
      <c r="A135" s="241">
        <v>32</v>
      </c>
      <c r="B135" s="242" t="s">
        <v>313</v>
      </c>
      <c r="C135" s="261" t="s">
        <v>314</v>
      </c>
      <c r="D135" s="243" t="s">
        <v>258</v>
      </c>
      <c r="E135" s="244">
        <v>40.266120000000001</v>
      </c>
      <c r="F135" s="245"/>
      <c r="G135" s="246">
        <f>ROUND(E135*F135,2)</f>
        <v>0</v>
      </c>
      <c r="H135" s="245"/>
      <c r="I135" s="246">
        <f>ROUND(E135*H135,2)</f>
        <v>0</v>
      </c>
      <c r="J135" s="245"/>
      <c r="K135" s="246">
        <f>ROUND(E135*J135,2)</f>
        <v>0</v>
      </c>
      <c r="L135" s="246">
        <v>21</v>
      </c>
      <c r="M135" s="246">
        <f>G135*(1+L135/100)</f>
        <v>0</v>
      </c>
      <c r="N135" s="246">
        <v>3.8949999999999999E-2</v>
      </c>
      <c r="O135" s="246">
        <f>ROUND(E135*N135,2)</f>
        <v>1.57</v>
      </c>
      <c r="P135" s="246">
        <v>0</v>
      </c>
      <c r="Q135" s="246">
        <f>ROUND(E135*P135,2)</f>
        <v>0</v>
      </c>
      <c r="R135" s="246" t="s">
        <v>243</v>
      </c>
      <c r="S135" s="246" t="s">
        <v>160</v>
      </c>
      <c r="T135" s="247" t="s">
        <v>160</v>
      </c>
      <c r="U135" s="225">
        <v>0</v>
      </c>
      <c r="V135" s="225">
        <f>ROUND(E135*U135,2)</f>
        <v>0</v>
      </c>
      <c r="W135" s="225"/>
      <c r="X135" s="225" t="s">
        <v>244</v>
      </c>
      <c r="Y135" s="216"/>
      <c r="Z135" s="216"/>
      <c r="AA135" s="216"/>
      <c r="AB135" s="216"/>
      <c r="AC135" s="216"/>
      <c r="AD135" s="216"/>
      <c r="AE135" s="216"/>
      <c r="AF135" s="216"/>
      <c r="AG135" s="216" t="s">
        <v>271</v>
      </c>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c r="BC135" s="216"/>
      <c r="BD135" s="216"/>
      <c r="BE135" s="216"/>
      <c r="BF135" s="216"/>
      <c r="BG135" s="216"/>
      <c r="BH135" s="216"/>
    </row>
    <row r="136" spans="1:60" outlineLevel="1">
      <c r="A136" s="223"/>
      <c r="B136" s="224"/>
      <c r="C136" s="266" t="s">
        <v>315</v>
      </c>
      <c r="D136" s="230"/>
      <c r="E136" s="231">
        <v>34.801119999999997</v>
      </c>
      <c r="F136" s="225"/>
      <c r="G136" s="225"/>
      <c r="H136" s="225"/>
      <c r="I136" s="225"/>
      <c r="J136" s="225"/>
      <c r="K136" s="225"/>
      <c r="L136" s="225"/>
      <c r="M136" s="225"/>
      <c r="N136" s="225"/>
      <c r="O136" s="225"/>
      <c r="P136" s="225"/>
      <c r="Q136" s="225"/>
      <c r="R136" s="225"/>
      <c r="S136" s="225"/>
      <c r="T136" s="225"/>
      <c r="U136" s="225"/>
      <c r="V136" s="225"/>
      <c r="W136" s="225"/>
      <c r="X136" s="225"/>
      <c r="Y136" s="216"/>
      <c r="Z136" s="216"/>
      <c r="AA136" s="216"/>
      <c r="AB136" s="216"/>
      <c r="AC136" s="216"/>
      <c r="AD136" s="216"/>
      <c r="AE136" s="216"/>
      <c r="AF136" s="216"/>
      <c r="AG136" s="216" t="s">
        <v>166</v>
      </c>
      <c r="AH136" s="216">
        <v>0</v>
      </c>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c r="BC136" s="216"/>
      <c r="BD136" s="216"/>
      <c r="BE136" s="216"/>
      <c r="BF136" s="216"/>
      <c r="BG136" s="216"/>
      <c r="BH136" s="216"/>
    </row>
    <row r="137" spans="1:60" outlineLevel="1">
      <c r="A137" s="223"/>
      <c r="B137" s="224"/>
      <c r="C137" s="266" t="s">
        <v>316</v>
      </c>
      <c r="D137" s="230"/>
      <c r="E137" s="231">
        <v>5.4649999999999999</v>
      </c>
      <c r="F137" s="225"/>
      <c r="G137" s="225"/>
      <c r="H137" s="225"/>
      <c r="I137" s="225"/>
      <c r="J137" s="225"/>
      <c r="K137" s="225"/>
      <c r="L137" s="225"/>
      <c r="M137" s="225"/>
      <c r="N137" s="225"/>
      <c r="O137" s="225"/>
      <c r="P137" s="225"/>
      <c r="Q137" s="225"/>
      <c r="R137" s="225"/>
      <c r="S137" s="225"/>
      <c r="T137" s="225"/>
      <c r="U137" s="225"/>
      <c r="V137" s="225"/>
      <c r="W137" s="225"/>
      <c r="X137" s="225"/>
      <c r="Y137" s="216"/>
      <c r="Z137" s="216"/>
      <c r="AA137" s="216"/>
      <c r="AB137" s="216"/>
      <c r="AC137" s="216"/>
      <c r="AD137" s="216"/>
      <c r="AE137" s="216"/>
      <c r="AF137" s="216"/>
      <c r="AG137" s="216" t="s">
        <v>166</v>
      </c>
      <c r="AH137" s="216">
        <v>0</v>
      </c>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c r="BC137" s="216"/>
      <c r="BD137" s="216"/>
      <c r="BE137" s="216"/>
      <c r="BF137" s="216"/>
      <c r="BG137" s="216"/>
      <c r="BH137" s="216"/>
    </row>
    <row r="138" spans="1:60" ht="20.399999999999999" outlineLevel="1">
      <c r="A138" s="241">
        <v>33</v>
      </c>
      <c r="B138" s="242" t="s">
        <v>317</v>
      </c>
      <c r="C138" s="261" t="s">
        <v>318</v>
      </c>
      <c r="D138" s="243" t="s">
        <v>290</v>
      </c>
      <c r="E138" s="244">
        <v>3.0449999999999999</v>
      </c>
      <c r="F138" s="245"/>
      <c r="G138" s="246">
        <f>ROUND(E138*F138,2)</f>
        <v>0</v>
      </c>
      <c r="H138" s="245"/>
      <c r="I138" s="246">
        <f>ROUND(E138*H138,2)</f>
        <v>0</v>
      </c>
      <c r="J138" s="245"/>
      <c r="K138" s="246">
        <f>ROUND(E138*J138,2)</f>
        <v>0</v>
      </c>
      <c r="L138" s="246">
        <v>21</v>
      </c>
      <c r="M138" s="246">
        <f>G138*(1+L138/100)</f>
        <v>0</v>
      </c>
      <c r="N138" s="246">
        <v>4.2999999999999999E-4</v>
      </c>
      <c r="O138" s="246">
        <f>ROUND(E138*N138,2)</f>
        <v>0</v>
      </c>
      <c r="P138" s="246">
        <v>0</v>
      </c>
      <c r="Q138" s="246">
        <f>ROUND(E138*P138,2)</f>
        <v>0</v>
      </c>
      <c r="R138" s="246" t="s">
        <v>243</v>
      </c>
      <c r="S138" s="246" t="s">
        <v>160</v>
      </c>
      <c r="T138" s="247" t="s">
        <v>160</v>
      </c>
      <c r="U138" s="225">
        <v>0</v>
      </c>
      <c r="V138" s="225">
        <f>ROUND(E138*U138,2)</f>
        <v>0</v>
      </c>
      <c r="W138" s="225"/>
      <c r="X138" s="225" t="s">
        <v>244</v>
      </c>
      <c r="Y138" s="216"/>
      <c r="Z138" s="216"/>
      <c r="AA138" s="216"/>
      <c r="AB138" s="216"/>
      <c r="AC138" s="216"/>
      <c r="AD138" s="216"/>
      <c r="AE138" s="216"/>
      <c r="AF138" s="216"/>
      <c r="AG138" s="216" t="s">
        <v>271</v>
      </c>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c r="BC138" s="216"/>
      <c r="BD138" s="216"/>
      <c r="BE138" s="216"/>
      <c r="BF138" s="216"/>
      <c r="BG138" s="216"/>
      <c r="BH138" s="216"/>
    </row>
    <row r="139" spans="1:60" outlineLevel="1">
      <c r="A139" s="223"/>
      <c r="B139" s="224"/>
      <c r="C139" s="266" t="s">
        <v>319</v>
      </c>
      <c r="D139" s="230"/>
      <c r="E139" s="231">
        <v>3.0449999999999999</v>
      </c>
      <c r="F139" s="225"/>
      <c r="G139" s="225"/>
      <c r="H139" s="225"/>
      <c r="I139" s="225"/>
      <c r="J139" s="225"/>
      <c r="K139" s="225"/>
      <c r="L139" s="225"/>
      <c r="M139" s="225"/>
      <c r="N139" s="225"/>
      <c r="O139" s="225"/>
      <c r="P139" s="225"/>
      <c r="Q139" s="225"/>
      <c r="R139" s="225"/>
      <c r="S139" s="225"/>
      <c r="T139" s="225"/>
      <c r="U139" s="225"/>
      <c r="V139" s="225"/>
      <c r="W139" s="225"/>
      <c r="X139" s="225"/>
      <c r="Y139" s="216"/>
      <c r="Z139" s="216"/>
      <c r="AA139" s="216"/>
      <c r="AB139" s="216"/>
      <c r="AC139" s="216"/>
      <c r="AD139" s="216"/>
      <c r="AE139" s="216"/>
      <c r="AF139" s="216"/>
      <c r="AG139" s="216" t="s">
        <v>166</v>
      </c>
      <c r="AH139" s="216">
        <v>0</v>
      </c>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c r="BC139" s="216"/>
      <c r="BD139" s="216"/>
      <c r="BE139" s="216"/>
      <c r="BF139" s="216"/>
      <c r="BG139" s="216"/>
      <c r="BH139" s="216"/>
    </row>
    <row r="140" spans="1:60" outlineLevel="1">
      <c r="A140" s="251">
        <v>34</v>
      </c>
      <c r="B140" s="252" t="s">
        <v>320</v>
      </c>
      <c r="C140" s="269" t="s">
        <v>321</v>
      </c>
      <c r="D140" s="253" t="s">
        <v>258</v>
      </c>
      <c r="E140" s="254">
        <v>2.02</v>
      </c>
      <c r="F140" s="255"/>
      <c r="G140" s="256">
        <f>ROUND(E140*F140,2)</f>
        <v>0</v>
      </c>
      <c r="H140" s="255"/>
      <c r="I140" s="256">
        <f>ROUND(E140*H140,2)</f>
        <v>0</v>
      </c>
      <c r="J140" s="255"/>
      <c r="K140" s="256">
        <f>ROUND(E140*J140,2)</f>
        <v>0</v>
      </c>
      <c r="L140" s="256">
        <v>21</v>
      </c>
      <c r="M140" s="256">
        <f>G140*(1+L140/100)</f>
        <v>0</v>
      </c>
      <c r="N140" s="256">
        <v>6.6E-4</v>
      </c>
      <c r="O140" s="256">
        <f>ROUND(E140*N140,2)</f>
        <v>0</v>
      </c>
      <c r="P140" s="256">
        <v>0</v>
      </c>
      <c r="Q140" s="256">
        <f>ROUND(E140*P140,2)</f>
        <v>0</v>
      </c>
      <c r="R140" s="256" t="s">
        <v>243</v>
      </c>
      <c r="S140" s="256" t="s">
        <v>160</v>
      </c>
      <c r="T140" s="257" t="s">
        <v>160</v>
      </c>
      <c r="U140" s="225">
        <v>0</v>
      </c>
      <c r="V140" s="225">
        <f>ROUND(E140*U140,2)</f>
        <v>0</v>
      </c>
      <c r="W140" s="225"/>
      <c r="X140" s="225" t="s">
        <v>244</v>
      </c>
      <c r="Y140" s="216"/>
      <c r="Z140" s="216"/>
      <c r="AA140" s="216"/>
      <c r="AB140" s="216"/>
      <c r="AC140" s="216"/>
      <c r="AD140" s="216"/>
      <c r="AE140" s="216"/>
      <c r="AF140" s="216"/>
      <c r="AG140" s="216" t="s">
        <v>271</v>
      </c>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c r="BC140" s="216"/>
      <c r="BD140" s="216"/>
      <c r="BE140" s="216"/>
      <c r="BF140" s="216"/>
      <c r="BG140" s="216"/>
      <c r="BH140" s="216"/>
    </row>
    <row r="141" spans="1:60" outlineLevel="1">
      <c r="A141" s="251">
        <v>35</v>
      </c>
      <c r="B141" s="252" t="s">
        <v>322</v>
      </c>
      <c r="C141" s="269" t="s">
        <v>323</v>
      </c>
      <c r="D141" s="253" t="s">
        <v>258</v>
      </c>
      <c r="E141" s="254">
        <v>1.01</v>
      </c>
      <c r="F141" s="255"/>
      <c r="G141" s="256">
        <f>ROUND(E141*F141,2)</f>
        <v>0</v>
      </c>
      <c r="H141" s="255"/>
      <c r="I141" s="256">
        <f>ROUND(E141*H141,2)</f>
        <v>0</v>
      </c>
      <c r="J141" s="255"/>
      <c r="K141" s="256">
        <f>ROUND(E141*J141,2)</f>
        <v>0</v>
      </c>
      <c r="L141" s="256">
        <v>21</v>
      </c>
      <c r="M141" s="256">
        <f>G141*(1+L141/100)</f>
        <v>0</v>
      </c>
      <c r="N141" s="256">
        <v>1.2700000000000001E-3</v>
      </c>
      <c r="O141" s="256">
        <f>ROUND(E141*N141,2)</f>
        <v>0</v>
      </c>
      <c r="P141" s="256">
        <v>0</v>
      </c>
      <c r="Q141" s="256">
        <f>ROUND(E141*P141,2)</f>
        <v>0</v>
      </c>
      <c r="R141" s="256" t="s">
        <v>243</v>
      </c>
      <c r="S141" s="256" t="s">
        <v>160</v>
      </c>
      <c r="T141" s="257" t="s">
        <v>160</v>
      </c>
      <c r="U141" s="225">
        <v>0</v>
      </c>
      <c r="V141" s="225">
        <f>ROUND(E141*U141,2)</f>
        <v>0</v>
      </c>
      <c r="W141" s="225"/>
      <c r="X141" s="225" t="s">
        <v>244</v>
      </c>
      <c r="Y141" s="216"/>
      <c r="Z141" s="216"/>
      <c r="AA141" s="216"/>
      <c r="AB141" s="216"/>
      <c r="AC141" s="216"/>
      <c r="AD141" s="216"/>
      <c r="AE141" s="216"/>
      <c r="AF141" s="216"/>
      <c r="AG141" s="216" t="s">
        <v>271</v>
      </c>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c r="BC141" s="216"/>
      <c r="BD141" s="216"/>
      <c r="BE141" s="216"/>
      <c r="BF141" s="216"/>
      <c r="BG141" s="216"/>
      <c r="BH141" s="216"/>
    </row>
    <row r="142" spans="1:60" ht="20.399999999999999" outlineLevel="1">
      <c r="A142" s="251">
        <v>36</v>
      </c>
      <c r="B142" s="252" t="s">
        <v>324</v>
      </c>
      <c r="C142" s="269" t="s">
        <v>325</v>
      </c>
      <c r="D142" s="253" t="s">
        <v>258</v>
      </c>
      <c r="E142" s="254">
        <v>1.01</v>
      </c>
      <c r="F142" s="255"/>
      <c r="G142" s="256">
        <f>ROUND(E142*F142,2)</f>
        <v>0</v>
      </c>
      <c r="H142" s="255"/>
      <c r="I142" s="256">
        <f>ROUND(E142*H142,2)</f>
        <v>0</v>
      </c>
      <c r="J142" s="255"/>
      <c r="K142" s="256">
        <f>ROUND(E142*J142,2)</f>
        <v>0</v>
      </c>
      <c r="L142" s="256">
        <v>21</v>
      </c>
      <c r="M142" s="256">
        <f>G142*(1+L142/100)</f>
        <v>0</v>
      </c>
      <c r="N142" s="256">
        <v>3.6700000000000001E-3</v>
      </c>
      <c r="O142" s="256">
        <f>ROUND(E142*N142,2)</f>
        <v>0</v>
      </c>
      <c r="P142" s="256">
        <v>0</v>
      </c>
      <c r="Q142" s="256">
        <f>ROUND(E142*P142,2)</f>
        <v>0</v>
      </c>
      <c r="R142" s="256" t="s">
        <v>243</v>
      </c>
      <c r="S142" s="256" t="s">
        <v>160</v>
      </c>
      <c r="T142" s="257" t="s">
        <v>160</v>
      </c>
      <c r="U142" s="225">
        <v>0</v>
      </c>
      <c r="V142" s="225">
        <f>ROUND(E142*U142,2)</f>
        <v>0</v>
      </c>
      <c r="W142" s="225"/>
      <c r="X142" s="225" t="s">
        <v>244</v>
      </c>
      <c r="Y142" s="216"/>
      <c r="Z142" s="216"/>
      <c r="AA142" s="216"/>
      <c r="AB142" s="216"/>
      <c r="AC142" s="216"/>
      <c r="AD142" s="216"/>
      <c r="AE142" s="216"/>
      <c r="AF142" s="216"/>
      <c r="AG142" s="216" t="s">
        <v>271</v>
      </c>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c r="BC142" s="216"/>
      <c r="BD142" s="216"/>
      <c r="BE142" s="216"/>
      <c r="BF142" s="216"/>
      <c r="BG142" s="216"/>
      <c r="BH142" s="216"/>
    </row>
    <row r="143" spans="1:60">
      <c r="A143" s="235" t="s">
        <v>154</v>
      </c>
      <c r="B143" s="236" t="s">
        <v>121</v>
      </c>
      <c r="C143" s="260" t="s">
        <v>122</v>
      </c>
      <c r="D143" s="237"/>
      <c r="E143" s="238"/>
      <c r="F143" s="239"/>
      <c r="G143" s="239">
        <f>SUMIF(AG144:AG189,"&lt;&gt;NOR",G144:G189)</f>
        <v>0</v>
      </c>
      <c r="H143" s="239"/>
      <c r="I143" s="239">
        <f>SUM(I144:I189)</f>
        <v>0</v>
      </c>
      <c r="J143" s="239"/>
      <c r="K143" s="239">
        <f>SUM(K144:K189)</f>
        <v>0</v>
      </c>
      <c r="L143" s="239"/>
      <c r="M143" s="239">
        <f>SUM(M144:M189)</f>
        <v>0</v>
      </c>
      <c r="N143" s="239"/>
      <c r="O143" s="239">
        <f>SUM(O144:O189)</f>
        <v>33.14</v>
      </c>
      <c r="P143" s="239"/>
      <c r="Q143" s="239">
        <f>SUM(Q144:Q189)</f>
        <v>0</v>
      </c>
      <c r="R143" s="239"/>
      <c r="S143" s="239"/>
      <c r="T143" s="240"/>
      <c r="U143" s="234"/>
      <c r="V143" s="234">
        <f>SUM(V144:V189)</f>
        <v>109.12</v>
      </c>
      <c r="W143" s="234"/>
      <c r="X143" s="234"/>
      <c r="AG143" t="s">
        <v>155</v>
      </c>
    </row>
    <row r="144" spans="1:60" outlineLevel="1">
      <c r="A144" s="241">
        <v>37</v>
      </c>
      <c r="B144" s="242" t="s">
        <v>326</v>
      </c>
      <c r="C144" s="261" t="s">
        <v>327</v>
      </c>
      <c r="D144" s="243" t="s">
        <v>290</v>
      </c>
      <c r="E144" s="244">
        <v>3</v>
      </c>
      <c r="F144" s="245"/>
      <c r="G144" s="246">
        <f>ROUND(E144*F144,2)</f>
        <v>0</v>
      </c>
      <c r="H144" s="245"/>
      <c r="I144" s="246">
        <f>ROUND(E144*H144,2)</f>
        <v>0</v>
      </c>
      <c r="J144" s="245"/>
      <c r="K144" s="246">
        <f>ROUND(E144*J144,2)</f>
        <v>0</v>
      </c>
      <c r="L144" s="246">
        <v>21</v>
      </c>
      <c r="M144" s="246">
        <f>G144*(1+L144/100)</f>
        <v>0</v>
      </c>
      <c r="N144" s="246">
        <v>0</v>
      </c>
      <c r="O144" s="246">
        <f>ROUND(E144*N144,2)</f>
        <v>0</v>
      </c>
      <c r="P144" s="246">
        <v>0</v>
      </c>
      <c r="Q144" s="246">
        <f>ROUND(E144*P144,2)</f>
        <v>0</v>
      </c>
      <c r="R144" s="246" t="s">
        <v>249</v>
      </c>
      <c r="S144" s="246" t="s">
        <v>160</v>
      </c>
      <c r="T144" s="247" t="s">
        <v>160</v>
      </c>
      <c r="U144" s="225">
        <v>0.04</v>
      </c>
      <c r="V144" s="225">
        <f>ROUND(E144*U144,2)</f>
        <v>0.12</v>
      </c>
      <c r="W144" s="225"/>
      <c r="X144" s="225" t="s">
        <v>161</v>
      </c>
      <c r="Y144" s="216"/>
      <c r="Z144" s="216"/>
      <c r="AA144" s="216"/>
      <c r="AB144" s="216"/>
      <c r="AC144" s="216"/>
      <c r="AD144" s="216"/>
      <c r="AE144" s="216"/>
      <c r="AF144" s="216"/>
      <c r="AG144" s="216" t="s">
        <v>162</v>
      </c>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c r="BC144" s="216"/>
      <c r="BD144" s="216"/>
      <c r="BE144" s="216"/>
      <c r="BF144" s="216"/>
      <c r="BG144" s="216"/>
      <c r="BH144" s="216"/>
    </row>
    <row r="145" spans="1:60" outlineLevel="1">
      <c r="A145" s="223"/>
      <c r="B145" s="224"/>
      <c r="C145" s="262" t="s">
        <v>328</v>
      </c>
      <c r="D145" s="249"/>
      <c r="E145" s="249"/>
      <c r="F145" s="249"/>
      <c r="G145" s="249"/>
      <c r="H145" s="225"/>
      <c r="I145" s="225"/>
      <c r="J145" s="225"/>
      <c r="K145" s="225"/>
      <c r="L145" s="225"/>
      <c r="M145" s="225"/>
      <c r="N145" s="225"/>
      <c r="O145" s="225"/>
      <c r="P145" s="225"/>
      <c r="Q145" s="225"/>
      <c r="R145" s="225"/>
      <c r="S145" s="225"/>
      <c r="T145" s="225"/>
      <c r="U145" s="225"/>
      <c r="V145" s="225"/>
      <c r="W145" s="225"/>
      <c r="X145" s="225"/>
      <c r="Y145" s="216"/>
      <c r="Z145" s="216"/>
      <c r="AA145" s="216"/>
      <c r="AB145" s="216"/>
      <c r="AC145" s="216"/>
      <c r="AD145" s="216"/>
      <c r="AE145" s="216"/>
      <c r="AF145" s="216"/>
      <c r="AG145" s="216" t="s">
        <v>164</v>
      </c>
      <c r="AH145" s="216"/>
      <c r="AI145" s="216"/>
      <c r="AJ145" s="216"/>
      <c r="AK145" s="216"/>
      <c r="AL145" s="216"/>
      <c r="AM145" s="216"/>
      <c r="AN145" s="216"/>
      <c r="AO145" s="216"/>
      <c r="AP145" s="216"/>
      <c r="AQ145" s="216"/>
      <c r="AR145" s="216"/>
      <c r="AS145" s="216"/>
      <c r="AT145" s="216"/>
      <c r="AU145" s="216"/>
      <c r="AV145" s="216"/>
      <c r="AW145" s="216"/>
      <c r="AX145" s="216"/>
      <c r="AY145" s="216"/>
      <c r="AZ145" s="216"/>
      <c r="BA145" s="248" t="str">
        <f>C145</f>
        <v>přísun, montáže, demontáže a odsunu zkoušecího čerpadla, napuštění tlakovou vodou a dodání vody pro tlakovou zkoušku,</v>
      </c>
      <c r="BB145" s="216"/>
      <c r="BC145" s="216"/>
      <c r="BD145" s="216"/>
      <c r="BE145" s="216"/>
      <c r="BF145" s="216"/>
      <c r="BG145" s="216"/>
      <c r="BH145" s="216"/>
    </row>
    <row r="146" spans="1:60" ht="30.6" outlineLevel="1">
      <c r="A146" s="241">
        <v>38</v>
      </c>
      <c r="B146" s="242" t="s">
        <v>329</v>
      </c>
      <c r="C146" s="261" t="s">
        <v>330</v>
      </c>
      <c r="D146" s="243" t="s">
        <v>331</v>
      </c>
      <c r="E146" s="244">
        <v>6</v>
      </c>
      <c r="F146" s="245"/>
      <c r="G146" s="246">
        <f>ROUND(E146*F146,2)</f>
        <v>0</v>
      </c>
      <c r="H146" s="245"/>
      <c r="I146" s="246">
        <f>ROUND(E146*H146,2)</f>
        <v>0</v>
      </c>
      <c r="J146" s="245"/>
      <c r="K146" s="246">
        <f>ROUND(E146*J146,2)</f>
        <v>0</v>
      </c>
      <c r="L146" s="246">
        <v>21</v>
      </c>
      <c r="M146" s="246">
        <f>G146*(1+L146/100)</f>
        <v>0</v>
      </c>
      <c r="N146" s="246">
        <v>1.2999999999999999E-4</v>
      </c>
      <c r="O146" s="246">
        <f>ROUND(E146*N146,2)</f>
        <v>0</v>
      </c>
      <c r="P146" s="246">
        <v>0</v>
      </c>
      <c r="Q146" s="246">
        <f>ROUND(E146*P146,2)</f>
        <v>0</v>
      </c>
      <c r="R146" s="246" t="s">
        <v>249</v>
      </c>
      <c r="S146" s="246" t="s">
        <v>160</v>
      </c>
      <c r="T146" s="247" t="s">
        <v>160</v>
      </c>
      <c r="U146" s="225">
        <v>7.5</v>
      </c>
      <c r="V146" s="225">
        <f>ROUND(E146*U146,2)</f>
        <v>45</v>
      </c>
      <c r="W146" s="225"/>
      <c r="X146" s="225" t="s">
        <v>161</v>
      </c>
      <c r="Y146" s="216"/>
      <c r="Z146" s="216"/>
      <c r="AA146" s="216"/>
      <c r="AB146" s="216"/>
      <c r="AC146" s="216"/>
      <c r="AD146" s="216"/>
      <c r="AE146" s="216"/>
      <c r="AF146" s="216"/>
      <c r="AG146" s="216" t="s">
        <v>162</v>
      </c>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c r="BC146" s="216"/>
      <c r="BD146" s="216"/>
      <c r="BE146" s="216"/>
      <c r="BF146" s="216"/>
      <c r="BG146" s="216"/>
      <c r="BH146" s="216"/>
    </row>
    <row r="147" spans="1:60" outlineLevel="1">
      <c r="A147" s="223"/>
      <c r="B147" s="224"/>
      <c r="C147" s="262" t="s">
        <v>332</v>
      </c>
      <c r="D147" s="249"/>
      <c r="E147" s="249"/>
      <c r="F147" s="249"/>
      <c r="G147" s="249"/>
      <c r="H147" s="225"/>
      <c r="I147" s="225"/>
      <c r="J147" s="225"/>
      <c r="K147" s="225"/>
      <c r="L147" s="225"/>
      <c r="M147" s="225"/>
      <c r="N147" s="225"/>
      <c r="O147" s="225"/>
      <c r="P147" s="225"/>
      <c r="Q147" s="225"/>
      <c r="R147" s="225"/>
      <c r="S147" s="225"/>
      <c r="T147" s="225"/>
      <c r="U147" s="225"/>
      <c r="V147" s="225"/>
      <c r="W147" s="225"/>
      <c r="X147" s="225"/>
      <c r="Y147" s="216"/>
      <c r="Z147" s="216"/>
      <c r="AA147" s="216"/>
      <c r="AB147" s="216"/>
      <c r="AC147" s="216"/>
      <c r="AD147" s="216"/>
      <c r="AE147" s="216"/>
      <c r="AF147" s="216"/>
      <c r="AG147" s="216" t="s">
        <v>164</v>
      </c>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c r="BC147" s="216"/>
      <c r="BD147" s="216"/>
      <c r="BE147" s="216"/>
      <c r="BF147" s="216"/>
      <c r="BG147" s="216"/>
      <c r="BH147" s="216"/>
    </row>
    <row r="148" spans="1:60" outlineLevel="1">
      <c r="A148" s="251">
        <v>39</v>
      </c>
      <c r="B148" s="252" t="s">
        <v>333</v>
      </c>
      <c r="C148" s="269" t="s">
        <v>334</v>
      </c>
      <c r="D148" s="253" t="s">
        <v>290</v>
      </c>
      <c r="E148" s="254">
        <v>169</v>
      </c>
      <c r="F148" s="255"/>
      <c r="G148" s="256">
        <f>ROUND(E148*F148,2)</f>
        <v>0</v>
      </c>
      <c r="H148" s="255"/>
      <c r="I148" s="256">
        <f>ROUND(E148*H148,2)</f>
        <v>0</v>
      </c>
      <c r="J148" s="255"/>
      <c r="K148" s="256">
        <f>ROUND(E148*J148,2)</f>
        <v>0</v>
      </c>
      <c r="L148" s="256">
        <v>21</v>
      </c>
      <c r="M148" s="256">
        <f>G148*(1+L148/100)</f>
        <v>0</v>
      </c>
      <c r="N148" s="256">
        <v>0</v>
      </c>
      <c r="O148" s="256">
        <f>ROUND(E148*N148,2)</f>
        <v>0</v>
      </c>
      <c r="P148" s="256">
        <v>0</v>
      </c>
      <c r="Q148" s="256">
        <f>ROUND(E148*P148,2)</f>
        <v>0</v>
      </c>
      <c r="R148" s="256" t="s">
        <v>249</v>
      </c>
      <c r="S148" s="256" t="s">
        <v>160</v>
      </c>
      <c r="T148" s="257" t="s">
        <v>160</v>
      </c>
      <c r="U148" s="225">
        <v>4.5999999999999999E-2</v>
      </c>
      <c r="V148" s="225">
        <f>ROUND(E148*U148,2)</f>
        <v>7.77</v>
      </c>
      <c r="W148" s="225"/>
      <c r="X148" s="225" t="s">
        <v>161</v>
      </c>
      <c r="Y148" s="216"/>
      <c r="Z148" s="216"/>
      <c r="AA148" s="216"/>
      <c r="AB148" s="216"/>
      <c r="AC148" s="216"/>
      <c r="AD148" s="216"/>
      <c r="AE148" s="216"/>
      <c r="AF148" s="216"/>
      <c r="AG148" s="216" t="s">
        <v>162</v>
      </c>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c r="BC148" s="216"/>
      <c r="BD148" s="216"/>
      <c r="BE148" s="216"/>
      <c r="BF148" s="216"/>
      <c r="BG148" s="216"/>
      <c r="BH148" s="216"/>
    </row>
    <row r="149" spans="1:60" outlineLevel="1">
      <c r="A149" s="241">
        <v>40</v>
      </c>
      <c r="B149" s="242" t="s">
        <v>335</v>
      </c>
      <c r="C149" s="261" t="s">
        <v>336</v>
      </c>
      <c r="D149" s="243" t="s">
        <v>258</v>
      </c>
      <c r="E149" s="244">
        <v>8</v>
      </c>
      <c r="F149" s="245"/>
      <c r="G149" s="246">
        <f>ROUND(E149*F149,2)</f>
        <v>0</v>
      </c>
      <c r="H149" s="245"/>
      <c r="I149" s="246">
        <f>ROUND(E149*H149,2)</f>
        <v>0</v>
      </c>
      <c r="J149" s="245"/>
      <c r="K149" s="246">
        <f>ROUND(E149*J149,2)</f>
        <v>0</v>
      </c>
      <c r="L149" s="246">
        <v>21</v>
      </c>
      <c r="M149" s="246">
        <f>G149*(1+L149/100)</f>
        <v>0</v>
      </c>
      <c r="N149" s="246">
        <v>0</v>
      </c>
      <c r="O149" s="246">
        <f>ROUND(E149*N149,2)</f>
        <v>0</v>
      </c>
      <c r="P149" s="246">
        <v>0</v>
      </c>
      <c r="Q149" s="246">
        <f>ROUND(E149*P149,2)</f>
        <v>0</v>
      </c>
      <c r="R149" s="246" t="s">
        <v>249</v>
      </c>
      <c r="S149" s="246" t="s">
        <v>160</v>
      </c>
      <c r="T149" s="247" t="s">
        <v>160</v>
      </c>
      <c r="U149" s="225">
        <v>0.79</v>
      </c>
      <c r="V149" s="225">
        <f>ROUND(E149*U149,2)</f>
        <v>6.32</v>
      </c>
      <c r="W149" s="225"/>
      <c r="X149" s="225" t="s">
        <v>161</v>
      </c>
      <c r="Y149" s="216"/>
      <c r="Z149" s="216"/>
      <c r="AA149" s="216"/>
      <c r="AB149" s="216"/>
      <c r="AC149" s="216"/>
      <c r="AD149" s="216"/>
      <c r="AE149" s="216"/>
      <c r="AF149" s="216"/>
      <c r="AG149" s="216" t="s">
        <v>162</v>
      </c>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c r="BC149" s="216"/>
      <c r="BD149" s="216"/>
      <c r="BE149" s="216"/>
      <c r="BF149" s="216"/>
      <c r="BG149" s="216"/>
      <c r="BH149" s="216"/>
    </row>
    <row r="150" spans="1:60" outlineLevel="1">
      <c r="A150" s="223"/>
      <c r="B150" s="224"/>
      <c r="C150" s="262" t="s">
        <v>337</v>
      </c>
      <c r="D150" s="249"/>
      <c r="E150" s="249"/>
      <c r="F150" s="249"/>
      <c r="G150" s="249"/>
      <c r="H150" s="225"/>
      <c r="I150" s="225"/>
      <c r="J150" s="225"/>
      <c r="K150" s="225"/>
      <c r="L150" s="225"/>
      <c r="M150" s="225"/>
      <c r="N150" s="225"/>
      <c r="O150" s="225"/>
      <c r="P150" s="225"/>
      <c r="Q150" s="225"/>
      <c r="R150" s="225"/>
      <c r="S150" s="225"/>
      <c r="T150" s="225"/>
      <c r="U150" s="225"/>
      <c r="V150" s="225"/>
      <c r="W150" s="225"/>
      <c r="X150" s="225"/>
      <c r="Y150" s="216"/>
      <c r="Z150" s="216"/>
      <c r="AA150" s="216"/>
      <c r="AB150" s="216"/>
      <c r="AC150" s="216"/>
      <c r="AD150" s="216"/>
      <c r="AE150" s="216"/>
      <c r="AF150" s="216"/>
      <c r="AG150" s="216" t="s">
        <v>164</v>
      </c>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c r="BC150" s="216"/>
      <c r="BD150" s="216"/>
      <c r="BE150" s="216"/>
      <c r="BF150" s="216"/>
      <c r="BG150" s="216"/>
      <c r="BH150" s="216"/>
    </row>
    <row r="151" spans="1:60" outlineLevel="1">
      <c r="A151" s="223"/>
      <c r="B151" s="224"/>
      <c r="C151" s="267" t="s">
        <v>338</v>
      </c>
      <c r="D151" s="250"/>
      <c r="E151" s="250"/>
      <c r="F151" s="250"/>
      <c r="G151" s="250"/>
      <c r="H151" s="225"/>
      <c r="I151" s="225"/>
      <c r="J151" s="225"/>
      <c r="K151" s="225"/>
      <c r="L151" s="225"/>
      <c r="M151" s="225"/>
      <c r="N151" s="225"/>
      <c r="O151" s="225"/>
      <c r="P151" s="225"/>
      <c r="Q151" s="225"/>
      <c r="R151" s="225"/>
      <c r="S151" s="225"/>
      <c r="T151" s="225"/>
      <c r="U151" s="225"/>
      <c r="V151" s="225"/>
      <c r="W151" s="225"/>
      <c r="X151" s="225"/>
      <c r="Y151" s="216"/>
      <c r="Z151" s="216"/>
      <c r="AA151" s="216"/>
      <c r="AB151" s="216"/>
      <c r="AC151" s="216"/>
      <c r="AD151" s="216"/>
      <c r="AE151" s="216"/>
      <c r="AF151" s="216"/>
      <c r="AG151" s="216" t="s">
        <v>221</v>
      </c>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c r="BC151" s="216"/>
      <c r="BD151" s="216"/>
      <c r="BE151" s="216"/>
      <c r="BF151" s="216"/>
      <c r="BG151" s="216"/>
      <c r="BH151" s="216"/>
    </row>
    <row r="152" spans="1:60" ht="20.399999999999999" outlineLevel="1">
      <c r="A152" s="241">
        <v>41</v>
      </c>
      <c r="B152" s="242" t="s">
        <v>339</v>
      </c>
      <c r="C152" s="261" t="s">
        <v>340</v>
      </c>
      <c r="D152" s="243" t="s">
        <v>258</v>
      </c>
      <c r="E152" s="244">
        <v>6</v>
      </c>
      <c r="F152" s="245"/>
      <c r="G152" s="246">
        <f>ROUND(E152*F152,2)</f>
        <v>0</v>
      </c>
      <c r="H152" s="245"/>
      <c r="I152" s="246">
        <f>ROUND(E152*H152,2)</f>
        <v>0</v>
      </c>
      <c r="J152" s="245"/>
      <c r="K152" s="246">
        <f>ROUND(E152*J152,2)</f>
        <v>0</v>
      </c>
      <c r="L152" s="246">
        <v>21</v>
      </c>
      <c r="M152" s="246">
        <f>G152*(1+L152/100)</f>
        <v>0</v>
      </c>
      <c r="N152" s="246">
        <v>0</v>
      </c>
      <c r="O152" s="246">
        <f>ROUND(E152*N152,2)</f>
        <v>0</v>
      </c>
      <c r="P152" s="246">
        <v>0</v>
      </c>
      <c r="Q152" s="246">
        <f>ROUND(E152*P152,2)</f>
        <v>0</v>
      </c>
      <c r="R152" s="246" t="s">
        <v>249</v>
      </c>
      <c r="S152" s="246" t="s">
        <v>160</v>
      </c>
      <c r="T152" s="247" t="s">
        <v>160</v>
      </c>
      <c r="U152" s="225">
        <v>0.9</v>
      </c>
      <c r="V152" s="225">
        <f>ROUND(E152*U152,2)</f>
        <v>5.4</v>
      </c>
      <c r="W152" s="225"/>
      <c r="X152" s="225" t="s">
        <v>161</v>
      </c>
      <c r="Y152" s="216"/>
      <c r="Z152" s="216"/>
      <c r="AA152" s="216"/>
      <c r="AB152" s="216"/>
      <c r="AC152" s="216"/>
      <c r="AD152" s="216"/>
      <c r="AE152" s="216"/>
      <c r="AF152" s="216"/>
      <c r="AG152" s="216" t="s">
        <v>162</v>
      </c>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c r="BC152" s="216"/>
      <c r="BD152" s="216"/>
      <c r="BE152" s="216"/>
      <c r="BF152" s="216"/>
      <c r="BG152" s="216"/>
      <c r="BH152" s="216"/>
    </row>
    <row r="153" spans="1:60" outlineLevel="1">
      <c r="A153" s="223"/>
      <c r="B153" s="224"/>
      <c r="C153" s="262" t="s">
        <v>337</v>
      </c>
      <c r="D153" s="249"/>
      <c r="E153" s="249"/>
      <c r="F153" s="249"/>
      <c r="G153" s="249"/>
      <c r="H153" s="225"/>
      <c r="I153" s="225"/>
      <c r="J153" s="225"/>
      <c r="K153" s="225"/>
      <c r="L153" s="225"/>
      <c r="M153" s="225"/>
      <c r="N153" s="225"/>
      <c r="O153" s="225"/>
      <c r="P153" s="225"/>
      <c r="Q153" s="225"/>
      <c r="R153" s="225"/>
      <c r="S153" s="225"/>
      <c r="T153" s="225"/>
      <c r="U153" s="225"/>
      <c r="V153" s="225"/>
      <c r="W153" s="225"/>
      <c r="X153" s="225"/>
      <c r="Y153" s="216"/>
      <c r="Z153" s="216"/>
      <c r="AA153" s="216"/>
      <c r="AB153" s="216"/>
      <c r="AC153" s="216"/>
      <c r="AD153" s="216"/>
      <c r="AE153" s="216"/>
      <c r="AF153" s="216"/>
      <c r="AG153" s="216" t="s">
        <v>164</v>
      </c>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c r="BC153" s="216"/>
      <c r="BD153" s="216"/>
      <c r="BE153" s="216"/>
      <c r="BF153" s="216"/>
      <c r="BG153" s="216"/>
      <c r="BH153" s="216"/>
    </row>
    <row r="154" spans="1:60" outlineLevel="1">
      <c r="A154" s="223"/>
      <c r="B154" s="224"/>
      <c r="C154" s="267" t="s">
        <v>338</v>
      </c>
      <c r="D154" s="250"/>
      <c r="E154" s="250"/>
      <c r="F154" s="250"/>
      <c r="G154" s="250"/>
      <c r="H154" s="225"/>
      <c r="I154" s="225"/>
      <c r="J154" s="225"/>
      <c r="K154" s="225"/>
      <c r="L154" s="225"/>
      <c r="M154" s="225"/>
      <c r="N154" s="225"/>
      <c r="O154" s="225"/>
      <c r="P154" s="225"/>
      <c r="Q154" s="225"/>
      <c r="R154" s="225"/>
      <c r="S154" s="225"/>
      <c r="T154" s="225"/>
      <c r="U154" s="225"/>
      <c r="V154" s="225"/>
      <c r="W154" s="225"/>
      <c r="X154" s="225"/>
      <c r="Y154" s="216"/>
      <c r="Z154" s="216"/>
      <c r="AA154" s="216"/>
      <c r="AB154" s="216"/>
      <c r="AC154" s="216"/>
      <c r="AD154" s="216"/>
      <c r="AE154" s="216"/>
      <c r="AF154" s="216"/>
      <c r="AG154" s="216" t="s">
        <v>221</v>
      </c>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c r="BC154" s="216"/>
      <c r="BD154" s="216"/>
      <c r="BE154" s="216"/>
      <c r="BF154" s="216"/>
      <c r="BG154" s="216"/>
      <c r="BH154" s="216"/>
    </row>
    <row r="155" spans="1:60" outlineLevel="1">
      <c r="A155" s="241">
        <v>42</v>
      </c>
      <c r="B155" s="242" t="s">
        <v>341</v>
      </c>
      <c r="C155" s="261" t="s">
        <v>342</v>
      </c>
      <c r="D155" s="243" t="s">
        <v>258</v>
      </c>
      <c r="E155" s="244">
        <v>6</v>
      </c>
      <c r="F155" s="245"/>
      <c r="G155" s="246">
        <f>ROUND(E155*F155,2)</f>
        <v>0</v>
      </c>
      <c r="H155" s="245"/>
      <c r="I155" s="246">
        <f>ROUND(E155*H155,2)</f>
        <v>0</v>
      </c>
      <c r="J155" s="245"/>
      <c r="K155" s="246">
        <f>ROUND(E155*J155,2)</f>
        <v>0</v>
      </c>
      <c r="L155" s="246">
        <v>21</v>
      </c>
      <c r="M155" s="246">
        <f>G155*(1+L155/100)</f>
        <v>0</v>
      </c>
      <c r="N155" s="246">
        <v>0</v>
      </c>
      <c r="O155" s="246">
        <f>ROUND(E155*N155,2)</f>
        <v>0</v>
      </c>
      <c r="P155" s="246">
        <v>0</v>
      </c>
      <c r="Q155" s="246">
        <f>ROUND(E155*P155,2)</f>
        <v>0</v>
      </c>
      <c r="R155" s="246" t="s">
        <v>249</v>
      </c>
      <c r="S155" s="246" t="s">
        <v>160</v>
      </c>
      <c r="T155" s="247" t="s">
        <v>160</v>
      </c>
      <c r="U155" s="225">
        <v>1.752</v>
      </c>
      <c r="V155" s="225">
        <f>ROUND(E155*U155,2)</f>
        <v>10.51</v>
      </c>
      <c r="W155" s="225"/>
      <c r="X155" s="225" t="s">
        <v>161</v>
      </c>
      <c r="Y155" s="216"/>
      <c r="Z155" s="216"/>
      <c r="AA155" s="216"/>
      <c r="AB155" s="216"/>
      <c r="AC155" s="216"/>
      <c r="AD155" s="216"/>
      <c r="AE155" s="216"/>
      <c r="AF155" s="216"/>
      <c r="AG155" s="216" t="s">
        <v>162</v>
      </c>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c r="BC155" s="216"/>
      <c r="BD155" s="216"/>
      <c r="BE155" s="216"/>
      <c r="BF155" s="216"/>
      <c r="BG155" s="216"/>
      <c r="BH155" s="216"/>
    </row>
    <row r="156" spans="1:60" outlineLevel="1">
      <c r="A156" s="223"/>
      <c r="B156" s="224"/>
      <c r="C156" s="262" t="s">
        <v>337</v>
      </c>
      <c r="D156" s="249"/>
      <c r="E156" s="249"/>
      <c r="F156" s="249"/>
      <c r="G156" s="249"/>
      <c r="H156" s="225"/>
      <c r="I156" s="225"/>
      <c r="J156" s="225"/>
      <c r="K156" s="225"/>
      <c r="L156" s="225"/>
      <c r="M156" s="225"/>
      <c r="N156" s="225"/>
      <c r="O156" s="225"/>
      <c r="P156" s="225"/>
      <c r="Q156" s="225"/>
      <c r="R156" s="225"/>
      <c r="S156" s="225"/>
      <c r="T156" s="225"/>
      <c r="U156" s="225"/>
      <c r="V156" s="225"/>
      <c r="W156" s="225"/>
      <c r="X156" s="225"/>
      <c r="Y156" s="216"/>
      <c r="Z156" s="216"/>
      <c r="AA156" s="216"/>
      <c r="AB156" s="216"/>
      <c r="AC156" s="216"/>
      <c r="AD156" s="216"/>
      <c r="AE156" s="216"/>
      <c r="AF156" s="216"/>
      <c r="AG156" s="216" t="s">
        <v>164</v>
      </c>
      <c r="AH156" s="216"/>
      <c r="AI156" s="216"/>
      <c r="AJ156" s="216"/>
      <c r="AK156" s="216"/>
      <c r="AL156" s="216"/>
      <c r="AM156" s="216"/>
      <c r="AN156" s="216"/>
      <c r="AO156" s="216"/>
      <c r="AP156" s="216"/>
      <c r="AQ156" s="216"/>
      <c r="AR156" s="216"/>
      <c r="AS156" s="216"/>
      <c r="AT156" s="216"/>
      <c r="AU156" s="216"/>
      <c r="AV156" s="216"/>
      <c r="AW156" s="216"/>
      <c r="AX156" s="216"/>
      <c r="AY156" s="216"/>
      <c r="AZ156" s="216"/>
      <c r="BA156" s="216"/>
      <c r="BB156" s="216"/>
      <c r="BC156" s="216"/>
      <c r="BD156" s="216"/>
      <c r="BE156" s="216"/>
      <c r="BF156" s="216"/>
      <c r="BG156" s="216"/>
      <c r="BH156" s="216"/>
    </row>
    <row r="157" spans="1:60" outlineLevel="1">
      <c r="A157" s="223"/>
      <c r="B157" s="224"/>
      <c r="C157" s="267" t="s">
        <v>338</v>
      </c>
      <c r="D157" s="250"/>
      <c r="E157" s="250"/>
      <c r="F157" s="250"/>
      <c r="G157" s="250"/>
      <c r="H157" s="225"/>
      <c r="I157" s="225"/>
      <c r="J157" s="225"/>
      <c r="K157" s="225"/>
      <c r="L157" s="225"/>
      <c r="M157" s="225"/>
      <c r="N157" s="225"/>
      <c r="O157" s="225"/>
      <c r="P157" s="225"/>
      <c r="Q157" s="225"/>
      <c r="R157" s="225"/>
      <c r="S157" s="225"/>
      <c r="T157" s="225"/>
      <c r="U157" s="225"/>
      <c r="V157" s="225"/>
      <c r="W157" s="225"/>
      <c r="X157" s="225"/>
      <c r="Y157" s="216"/>
      <c r="Z157" s="216"/>
      <c r="AA157" s="216"/>
      <c r="AB157" s="216"/>
      <c r="AC157" s="216"/>
      <c r="AD157" s="216"/>
      <c r="AE157" s="216"/>
      <c r="AF157" s="216"/>
      <c r="AG157" s="216" t="s">
        <v>221</v>
      </c>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c r="BC157" s="216"/>
      <c r="BD157" s="216"/>
      <c r="BE157" s="216"/>
      <c r="BF157" s="216"/>
      <c r="BG157" s="216"/>
      <c r="BH157" s="216"/>
    </row>
    <row r="158" spans="1:60" outlineLevel="1">
      <c r="A158" s="241">
        <v>43</v>
      </c>
      <c r="B158" s="242" t="s">
        <v>343</v>
      </c>
      <c r="C158" s="261" t="s">
        <v>344</v>
      </c>
      <c r="D158" s="243" t="s">
        <v>258</v>
      </c>
      <c r="E158" s="244">
        <v>4</v>
      </c>
      <c r="F158" s="245"/>
      <c r="G158" s="246">
        <f>ROUND(E158*F158,2)</f>
        <v>0</v>
      </c>
      <c r="H158" s="245"/>
      <c r="I158" s="246">
        <f>ROUND(E158*H158,2)</f>
        <v>0</v>
      </c>
      <c r="J158" s="245"/>
      <c r="K158" s="246">
        <f>ROUND(E158*J158,2)</f>
        <v>0</v>
      </c>
      <c r="L158" s="246">
        <v>21</v>
      </c>
      <c r="M158" s="246">
        <f>G158*(1+L158/100)</f>
        <v>0</v>
      </c>
      <c r="N158" s="246">
        <v>0</v>
      </c>
      <c r="O158" s="246">
        <f>ROUND(E158*N158,2)</f>
        <v>0</v>
      </c>
      <c r="P158" s="246">
        <v>0</v>
      </c>
      <c r="Q158" s="246">
        <f>ROUND(E158*P158,2)</f>
        <v>0</v>
      </c>
      <c r="R158" s="246" t="s">
        <v>249</v>
      </c>
      <c r="S158" s="246" t="s">
        <v>160</v>
      </c>
      <c r="T158" s="247" t="s">
        <v>160</v>
      </c>
      <c r="U158" s="225">
        <v>4.2519999999999998</v>
      </c>
      <c r="V158" s="225">
        <f>ROUND(E158*U158,2)</f>
        <v>17.010000000000002</v>
      </c>
      <c r="W158" s="225"/>
      <c r="X158" s="225" t="s">
        <v>161</v>
      </c>
      <c r="Y158" s="216"/>
      <c r="Z158" s="216"/>
      <c r="AA158" s="216"/>
      <c r="AB158" s="216"/>
      <c r="AC158" s="216"/>
      <c r="AD158" s="216"/>
      <c r="AE158" s="216"/>
      <c r="AF158" s="216"/>
      <c r="AG158" s="216" t="s">
        <v>162</v>
      </c>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c r="BC158" s="216"/>
      <c r="BD158" s="216"/>
      <c r="BE158" s="216"/>
      <c r="BF158" s="216"/>
      <c r="BG158" s="216"/>
      <c r="BH158" s="216"/>
    </row>
    <row r="159" spans="1:60" outlineLevel="1">
      <c r="A159" s="223"/>
      <c r="B159" s="224"/>
      <c r="C159" s="262" t="s">
        <v>337</v>
      </c>
      <c r="D159" s="249"/>
      <c r="E159" s="249"/>
      <c r="F159" s="249"/>
      <c r="G159" s="249"/>
      <c r="H159" s="225"/>
      <c r="I159" s="225"/>
      <c r="J159" s="225"/>
      <c r="K159" s="225"/>
      <c r="L159" s="225"/>
      <c r="M159" s="225"/>
      <c r="N159" s="225"/>
      <c r="O159" s="225"/>
      <c r="P159" s="225"/>
      <c r="Q159" s="225"/>
      <c r="R159" s="225"/>
      <c r="S159" s="225"/>
      <c r="T159" s="225"/>
      <c r="U159" s="225"/>
      <c r="V159" s="225"/>
      <c r="W159" s="225"/>
      <c r="X159" s="225"/>
      <c r="Y159" s="216"/>
      <c r="Z159" s="216"/>
      <c r="AA159" s="216"/>
      <c r="AB159" s="216"/>
      <c r="AC159" s="216"/>
      <c r="AD159" s="216"/>
      <c r="AE159" s="216"/>
      <c r="AF159" s="216"/>
      <c r="AG159" s="216" t="s">
        <v>164</v>
      </c>
      <c r="AH159" s="216"/>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c r="BC159" s="216"/>
      <c r="BD159" s="216"/>
      <c r="BE159" s="216"/>
      <c r="BF159" s="216"/>
      <c r="BG159" s="216"/>
      <c r="BH159" s="216"/>
    </row>
    <row r="160" spans="1:60" outlineLevel="1">
      <c r="A160" s="251">
        <v>44</v>
      </c>
      <c r="B160" s="252" t="s">
        <v>345</v>
      </c>
      <c r="C160" s="269" t="s">
        <v>346</v>
      </c>
      <c r="D160" s="253" t="s">
        <v>258</v>
      </c>
      <c r="E160" s="254">
        <v>6</v>
      </c>
      <c r="F160" s="255"/>
      <c r="G160" s="256">
        <f>ROUND(E160*F160,2)</f>
        <v>0</v>
      </c>
      <c r="H160" s="255"/>
      <c r="I160" s="256">
        <f>ROUND(E160*H160,2)</f>
        <v>0</v>
      </c>
      <c r="J160" s="255"/>
      <c r="K160" s="256">
        <f>ROUND(E160*J160,2)</f>
        <v>0</v>
      </c>
      <c r="L160" s="256">
        <v>21</v>
      </c>
      <c r="M160" s="256">
        <f>G160*(1+L160/100)</f>
        <v>0</v>
      </c>
      <c r="N160" s="256">
        <v>7.0200000000000002E-3</v>
      </c>
      <c r="O160" s="256">
        <f>ROUND(E160*N160,2)</f>
        <v>0.04</v>
      </c>
      <c r="P160" s="256">
        <v>0</v>
      </c>
      <c r="Q160" s="256">
        <f>ROUND(E160*P160,2)</f>
        <v>0</v>
      </c>
      <c r="R160" s="256" t="s">
        <v>249</v>
      </c>
      <c r="S160" s="256" t="s">
        <v>160</v>
      </c>
      <c r="T160" s="257" t="s">
        <v>160</v>
      </c>
      <c r="U160" s="225">
        <v>1.694</v>
      </c>
      <c r="V160" s="225">
        <f>ROUND(E160*U160,2)</f>
        <v>10.16</v>
      </c>
      <c r="W160" s="225"/>
      <c r="X160" s="225" t="s">
        <v>161</v>
      </c>
      <c r="Y160" s="216"/>
      <c r="Z160" s="216"/>
      <c r="AA160" s="216"/>
      <c r="AB160" s="216"/>
      <c r="AC160" s="216"/>
      <c r="AD160" s="216"/>
      <c r="AE160" s="216"/>
      <c r="AF160" s="216"/>
      <c r="AG160" s="216" t="s">
        <v>162</v>
      </c>
      <c r="AH160" s="216"/>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c r="BC160" s="216"/>
      <c r="BD160" s="216"/>
      <c r="BE160" s="216"/>
      <c r="BF160" s="216"/>
      <c r="BG160" s="216"/>
      <c r="BH160" s="216"/>
    </row>
    <row r="161" spans="1:60" outlineLevel="1">
      <c r="A161" s="241">
        <v>45</v>
      </c>
      <c r="B161" s="242" t="s">
        <v>347</v>
      </c>
      <c r="C161" s="261" t="s">
        <v>348</v>
      </c>
      <c r="D161" s="243" t="s">
        <v>290</v>
      </c>
      <c r="E161" s="244">
        <v>227.5</v>
      </c>
      <c r="F161" s="245"/>
      <c r="G161" s="246">
        <f>ROUND(E161*F161,2)</f>
        <v>0</v>
      </c>
      <c r="H161" s="245"/>
      <c r="I161" s="246">
        <f>ROUND(E161*H161,2)</f>
        <v>0</v>
      </c>
      <c r="J161" s="245"/>
      <c r="K161" s="246">
        <f>ROUND(E161*J161,2)</f>
        <v>0</v>
      </c>
      <c r="L161" s="246">
        <v>21</v>
      </c>
      <c r="M161" s="246">
        <f>G161*(1+L161/100)</f>
        <v>0</v>
      </c>
      <c r="N161" s="246">
        <v>0</v>
      </c>
      <c r="O161" s="246">
        <f>ROUND(E161*N161,2)</f>
        <v>0</v>
      </c>
      <c r="P161" s="246">
        <v>0</v>
      </c>
      <c r="Q161" s="246">
        <f>ROUND(E161*P161,2)</f>
        <v>0</v>
      </c>
      <c r="R161" s="246" t="s">
        <v>249</v>
      </c>
      <c r="S161" s="246" t="s">
        <v>160</v>
      </c>
      <c r="T161" s="247" t="s">
        <v>160</v>
      </c>
      <c r="U161" s="225">
        <v>0.03</v>
      </c>
      <c r="V161" s="225">
        <f>ROUND(E161*U161,2)</f>
        <v>6.83</v>
      </c>
      <c r="W161" s="225"/>
      <c r="X161" s="225" t="s">
        <v>161</v>
      </c>
      <c r="Y161" s="216"/>
      <c r="Z161" s="216"/>
      <c r="AA161" s="216"/>
      <c r="AB161" s="216"/>
      <c r="AC161" s="216"/>
      <c r="AD161" s="216"/>
      <c r="AE161" s="216"/>
      <c r="AF161" s="216"/>
      <c r="AG161" s="216" t="s">
        <v>162</v>
      </c>
      <c r="AH161" s="216"/>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c r="BC161" s="216"/>
      <c r="BD161" s="216"/>
      <c r="BE161" s="216"/>
      <c r="BF161" s="216"/>
      <c r="BG161" s="216"/>
      <c r="BH161" s="216"/>
    </row>
    <row r="162" spans="1:60" outlineLevel="1">
      <c r="A162" s="223"/>
      <c r="B162" s="224"/>
      <c r="C162" s="266" t="s">
        <v>349</v>
      </c>
      <c r="D162" s="230"/>
      <c r="E162" s="231">
        <v>227.5</v>
      </c>
      <c r="F162" s="225"/>
      <c r="G162" s="225"/>
      <c r="H162" s="225"/>
      <c r="I162" s="225"/>
      <c r="J162" s="225"/>
      <c r="K162" s="225"/>
      <c r="L162" s="225"/>
      <c r="M162" s="225"/>
      <c r="N162" s="225"/>
      <c r="O162" s="225"/>
      <c r="P162" s="225"/>
      <c r="Q162" s="225"/>
      <c r="R162" s="225"/>
      <c r="S162" s="225"/>
      <c r="T162" s="225"/>
      <c r="U162" s="225"/>
      <c r="V162" s="225"/>
      <c r="W162" s="225"/>
      <c r="X162" s="225"/>
      <c r="Y162" s="216"/>
      <c r="Z162" s="216"/>
      <c r="AA162" s="216"/>
      <c r="AB162" s="216"/>
      <c r="AC162" s="216"/>
      <c r="AD162" s="216"/>
      <c r="AE162" s="216"/>
      <c r="AF162" s="216"/>
      <c r="AG162" s="216" t="s">
        <v>166</v>
      </c>
      <c r="AH162" s="216">
        <v>0</v>
      </c>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c r="BC162" s="216"/>
      <c r="BD162" s="216"/>
      <c r="BE162" s="216"/>
      <c r="BF162" s="216"/>
      <c r="BG162" s="216"/>
      <c r="BH162" s="216"/>
    </row>
    <row r="163" spans="1:60" outlineLevel="1">
      <c r="A163" s="241">
        <v>46</v>
      </c>
      <c r="B163" s="242" t="s">
        <v>350</v>
      </c>
      <c r="C163" s="261" t="s">
        <v>351</v>
      </c>
      <c r="D163" s="243" t="s">
        <v>352</v>
      </c>
      <c r="E163" s="244">
        <v>1</v>
      </c>
      <c r="F163" s="245"/>
      <c r="G163" s="246">
        <f>ROUND(E163*F163,2)</f>
        <v>0</v>
      </c>
      <c r="H163" s="245"/>
      <c r="I163" s="246">
        <f>ROUND(E163*H163,2)</f>
        <v>0</v>
      </c>
      <c r="J163" s="245"/>
      <c r="K163" s="246">
        <f>ROUND(E163*J163,2)</f>
        <v>0</v>
      </c>
      <c r="L163" s="246">
        <v>21</v>
      </c>
      <c r="M163" s="246">
        <f>G163*(1+L163/100)</f>
        <v>0</v>
      </c>
      <c r="N163" s="246">
        <v>0</v>
      </c>
      <c r="O163" s="246">
        <f>ROUND(E163*N163,2)</f>
        <v>0</v>
      </c>
      <c r="P163" s="246">
        <v>0</v>
      </c>
      <c r="Q163" s="246">
        <f>ROUND(E163*P163,2)</f>
        <v>0</v>
      </c>
      <c r="R163" s="246"/>
      <c r="S163" s="246" t="s">
        <v>353</v>
      </c>
      <c r="T163" s="247" t="s">
        <v>354</v>
      </c>
      <c r="U163" s="225">
        <v>0</v>
      </c>
      <c r="V163" s="225">
        <f>ROUND(E163*U163,2)</f>
        <v>0</v>
      </c>
      <c r="W163" s="225"/>
      <c r="X163" s="225" t="s">
        <v>161</v>
      </c>
      <c r="Y163" s="216"/>
      <c r="Z163" s="216"/>
      <c r="AA163" s="216"/>
      <c r="AB163" s="216"/>
      <c r="AC163" s="216"/>
      <c r="AD163" s="216"/>
      <c r="AE163" s="216"/>
      <c r="AF163" s="216"/>
      <c r="AG163" s="216" t="s">
        <v>162</v>
      </c>
      <c r="AH163" s="216"/>
      <c r="AI163" s="216"/>
      <c r="AJ163" s="216"/>
      <c r="AK163" s="216"/>
      <c r="AL163" s="216"/>
      <c r="AM163" s="216"/>
      <c r="AN163" s="216"/>
      <c r="AO163" s="216"/>
      <c r="AP163" s="216"/>
      <c r="AQ163" s="216"/>
      <c r="AR163" s="216"/>
      <c r="AS163" s="216"/>
      <c r="AT163" s="216"/>
      <c r="AU163" s="216"/>
      <c r="AV163" s="216"/>
      <c r="AW163" s="216"/>
      <c r="AX163" s="216"/>
      <c r="AY163" s="216"/>
      <c r="AZ163" s="216"/>
      <c r="BA163" s="216"/>
      <c r="BB163" s="216"/>
      <c r="BC163" s="216"/>
      <c r="BD163" s="216"/>
      <c r="BE163" s="216"/>
      <c r="BF163" s="216"/>
      <c r="BG163" s="216"/>
      <c r="BH163" s="216"/>
    </row>
    <row r="164" spans="1:60" outlineLevel="1">
      <c r="A164" s="223"/>
      <c r="B164" s="224"/>
      <c r="C164" s="270" t="s">
        <v>355</v>
      </c>
      <c r="D164" s="258"/>
      <c r="E164" s="258"/>
      <c r="F164" s="258"/>
      <c r="G164" s="258"/>
      <c r="H164" s="225"/>
      <c r="I164" s="225"/>
      <c r="J164" s="225"/>
      <c r="K164" s="225"/>
      <c r="L164" s="225"/>
      <c r="M164" s="225"/>
      <c r="N164" s="225"/>
      <c r="O164" s="225"/>
      <c r="P164" s="225"/>
      <c r="Q164" s="225"/>
      <c r="R164" s="225"/>
      <c r="S164" s="225"/>
      <c r="T164" s="225"/>
      <c r="U164" s="225"/>
      <c r="V164" s="225"/>
      <c r="W164" s="225"/>
      <c r="X164" s="225"/>
      <c r="Y164" s="216"/>
      <c r="Z164" s="216"/>
      <c r="AA164" s="216"/>
      <c r="AB164" s="216"/>
      <c r="AC164" s="216"/>
      <c r="AD164" s="216"/>
      <c r="AE164" s="216"/>
      <c r="AF164" s="216"/>
      <c r="AG164" s="216" t="s">
        <v>221</v>
      </c>
      <c r="AH164" s="216"/>
      <c r="AI164" s="216"/>
      <c r="AJ164" s="216"/>
      <c r="AK164" s="216"/>
      <c r="AL164" s="216"/>
      <c r="AM164" s="216"/>
      <c r="AN164" s="216"/>
      <c r="AO164" s="216"/>
      <c r="AP164" s="216"/>
      <c r="AQ164" s="216"/>
      <c r="AR164" s="216"/>
      <c r="AS164" s="216"/>
      <c r="AT164" s="216"/>
      <c r="AU164" s="216"/>
      <c r="AV164" s="216"/>
      <c r="AW164" s="216"/>
      <c r="AX164" s="216"/>
      <c r="AY164" s="216"/>
      <c r="AZ164" s="216"/>
      <c r="BA164" s="216"/>
      <c r="BB164" s="216"/>
      <c r="BC164" s="216"/>
      <c r="BD164" s="216"/>
      <c r="BE164" s="216"/>
      <c r="BF164" s="216"/>
      <c r="BG164" s="216"/>
      <c r="BH164" s="216"/>
    </row>
    <row r="165" spans="1:60" outlineLevel="1">
      <c r="A165" s="223"/>
      <c r="B165" s="224"/>
      <c r="C165" s="267" t="s">
        <v>356</v>
      </c>
      <c r="D165" s="250"/>
      <c r="E165" s="250"/>
      <c r="F165" s="250"/>
      <c r="G165" s="250"/>
      <c r="H165" s="225"/>
      <c r="I165" s="225"/>
      <c r="J165" s="225"/>
      <c r="K165" s="225"/>
      <c r="L165" s="225"/>
      <c r="M165" s="225"/>
      <c r="N165" s="225"/>
      <c r="O165" s="225"/>
      <c r="P165" s="225"/>
      <c r="Q165" s="225"/>
      <c r="R165" s="225"/>
      <c r="S165" s="225"/>
      <c r="T165" s="225"/>
      <c r="U165" s="225"/>
      <c r="V165" s="225"/>
      <c r="W165" s="225"/>
      <c r="X165" s="225"/>
      <c r="Y165" s="216"/>
      <c r="Z165" s="216"/>
      <c r="AA165" s="216"/>
      <c r="AB165" s="216"/>
      <c r="AC165" s="216"/>
      <c r="AD165" s="216"/>
      <c r="AE165" s="216"/>
      <c r="AF165" s="216"/>
      <c r="AG165" s="216" t="s">
        <v>221</v>
      </c>
      <c r="AH165" s="216"/>
      <c r="AI165" s="216"/>
      <c r="AJ165" s="216"/>
      <c r="AK165" s="216"/>
      <c r="AL165" s="216"/>
      <c r="AM165" s="216"/>
      <c r="AN165" s="216"/>
      <c r="AO165" s="216"/>
      <c r="AP165" s="216"/>
      <c r="AQ165" s="216"/>
      <c r="AR165" s="216"/>
      <c r="AS165" s="216"/>
      <c r="AT165" s="216"/>
      <c r="AU165" s="216"/>
      <c r="AV165" s="216"/>
      <c r="AW165" s="216"/>
      <c r="AX165" s="216"/>
      <c r="AY165" s="216"/>
      <c r="AZ165" s="216"/>
      <c r="BA165" s="216"/>
      <c r="BB165" s="216"/>
      <c r="BC165" s="216"/>
      <c r="BD165" s="216"/>
      <c r="BE165" s="216"/>
      <c r="BF165" s="216"/>
      <c r="BG165" s="216"/>
      <c r="BH165" s="216"/>
    </row>
    <row r="166" spans="1:60" outlineLevel="1">
      <c r="A166" s="223"/>
      <c r="B166" s="224"/>
      <c r="C166" s="267" t="s">
        <v>357</v>
      </c>
      <c r="D166" s="250"/>
      <c r="E166" s="250"/>
      <c r="F166" s="250"/>
      <c r="G166" s="250"/>
      <c r="H166" s="225"/>
      <c r="I166" s="225"/>
      <c r="J166" s="225"/>
      <c r="K166" s="225"/>
      <c r="L166" s="225"/>
      <c r="M166" s="225"/>
      <c r="N166" s="225"/>
      <c r="O166" s="225"/>
      <c r="P166" s="225"/>
      <c r="Q166" s="225"/>
      <c r="R166" s="225"/>
      <c r="S166" s="225"/>
      <c r="T166" s="225"/>
      <c r="U166" s="225"/>
      <c r="V166" s="225"/>
      <c r="W166" s="225"/>
      <c r="X166" s="225"/>
      <c r="Y166" s="216"/>
      <c r="Z166" s="216"/>
      <c r="AA166" s="216"/>
      <c r="AB166" s="216"/>
      <c r="AC166" s="216"/>
      <c r="AD166" s="216"/>
      <c r="AE166" s="216"/>
      <c r="AF166" s="216"/>
      <c r="AG166" s="216" t="s">
        <v>221</v>
      </c>
      <c r="AH166" s="216"/>
      <c r="AI166" s="216"/>
      <c r="AJ166" s="216"/>
      <c r="AK166" s="216"/>
      <c r="AL166" s="216"/>
      <c r="AM166" s="216"/>
      <c r="AN166" s="216"/>
      <c r="AO166" s="216"/>
      <c r="AP166" s="216"/>
      <c r="AQ166" s="216"/>
      <c r="AR166" s="216"/>
      <c r="AS166" s="216"/>
      <c r="AT166" s="216"/>
      <c r="AU166" s="216"/>
      <c r="AV166" s="216"/>
      <c r="AW166" s="216"/>
      <c r="AX166" s="216"/>
      <c r="AY166" s="216"/>
      <c r="AZ166" s="216"/>
      <c r="BA166" s="216"/>
      <c r="BB166" s="216"/>
      <c r="BC166" s="216"/>
      <c r="BD166" s="216"/>
      <c r="BE166" s="216"/>
      <c r="BF166" s="216"/>
      <c r="BG166" s="216"/>
      <c r="BH166" s="216"/>
    </row>
    <row r="167" spans="1:60" outlineLevel="1">
      <c r="A167" s="223"/>
      <c r="B167" s="224"/>
      <c r="C167" s="267" t="s">
        <v>358</v>
      </c>
      <c r="D167" s="250"/>
      <c r="E167" s="250"/>
      <c r="F167" s="250"/>
      <c r="G167" s="250"/>
      <c r="H167" s="225"/>
      <c r="I167" s="225"/>
      <c r="J167" s="225"/>
      <c r="K167" s="225"/>
      <c r="L167" s="225"/>
      <c r="M167" s="225"/>
      <c r="N167" s="225"/>
      <c r="O167" s="225"/>
      <c r="P167" s="225"/>
      <c r="Q167" s="225"/>
      <c r="R167" s="225"/>
      <c r="S167" s="225"/>
      <c r="T167" s="225"/>
      <c r="U167" s="225"/>
      <c r="V167" s="225"/>
      <c r="W167" s="225"/>
      <c r="X167" s="225"/>
      <c r="Y167" s="216"/>
      <c r="Z167" s="216"/>
      <c r="AA167" s="216"/>
      <c r="AB167" s="216"/>
      <c r="AC167" s="216"/>
      <c r="AD167" s="216"/>
      <c r="AE167" s="216"/>
      <c r="AF167" s="216"/>
      <c r="AG167" s="216" t="s">
        <v>221</v>
      </c>
      <c r="AH167" s="216"/>
      <c r="AI167" s="216"/>
      <c r="AJ167" s="216"/>
      <c r="AK167" s="216"/>
      <c r="AL167" s="216"/>
      <c r="AM167" s="216"/>
      <c r="AN167" s="216"/>
      <c r="AO167" s="216"/>
      <c r="AP167" s="216"/>
      <c r="AQ167" s="216"/>
      <c r="AR167" s="216"/>
      <c r="AS167" s="216"/>
      <c r="AT167" s="216"/>
      <c r="AU167" s="216"/>
      <c r="AV167" s="216"/>
      <c r="AW167" s="216"/>
      <c r="AX167" s="216"/>
      <c r="AY167" s="216"/>
      <c r="AZ167" s="216"/>
      <c r="BA167" s="248" t="str">
        <f>C167</f>
        <v>: Plastové provedení hydraulické části, spojovací materiál nerez A4 (materiálové provedení pro bazénovou vodu s obsahem chloru)</v>
      </c>
      <c r="BB167" s="216"/>
      <c r="BC167" s="216"/>
      <c r="BD167" s="216"/>
      <c r="BE167" s="216"/>
      <c r="BF167" s="216"/>
      <c r="BG167" s="216"/>
      <c r="BH167" s="216"/>
    </row>
    <row r="168" spans="1:60" outlineLevel="1">
      <c r="A168" s="223"/>
      <c r="B168" s="224"/>
      <c r="C168" s="267" t="s">
        <v>359</v>
      </c>
      <c r="D168" s="250"/>
      <c r="E168" s="250"/>
      <c r="F168" s="250"/>
      <c r="G168" s="250"/>
      <c r="H168" s="225"/>
      <c r="I168" s="225"/>
      <c r="J168" s="225"/>
      <c r="K168" s="225"/>
      <c r="L168" s="225"/>
      <c r="M168" s="225"/>
      <c r="N168" s="225"/>
      <c r="O168" s="225"/>
      <c r="P168" s="225"/>
      <c r="Q168" s="225"/>
      <c r="R168" s="225"/>
      <c r="S168" s="225"/>
      <c r="T168" s="225"/>
      <c r="U168" s="225"/>
      <c r="V168" s="225"/>
      <c r="W168" s="225"/>
      <c r="X168" s="225"/>
      <c r="Y168" s="216"/>
      <c r="Z168" s="216"/>
      <c r="AA168" s="216"/>
      <c r="AB168" s="216"/>
      <c r="AC168" s="216"/>
      <c r="AD168" s="216"/>
      <c r="AE168" s="216"/>
      <c r="AF168" s="216"/>
      <c r="AG168" s="216" t="s">
        <v>221</v>
      </c>
      <c r="AH168" s="216"/>
      <c r="AI168" s="216"/>
      <c r="AJ168" s="216"/>
      <c r="AK168" s="216"/>
      <c r="AL168" s="216"/>
      <c r="AM168" s="216"/>
      <c r="AN168" s="216"/>
      <c r="AO168" s="216"/>
      <c r="AP168" s="216"/>
      <c r="AQ168" s="216"/>
      <c r="AR168" s="216"/>
      <c r="AS168" s="216"/>
      <c r="AT168" s="216"/>
      <c r="AU168" s="216"/>
      <c r="AV168" s="216"/>
      <c r="AW168" s="216"/>
      <c r="AX168" s="216"/>
      <c r="AY168" s="216"/>
      <c r="AZ168" s="216"/>
      <c r="BA168" s="216"/>
      <c r="BB168" s="216"/>
      <c r="BC168" s="216"/>
      <c r="BD168" s="216"/>
      <c r="BE168" s="216"/>
      <c r="BF168" s="216"/>
      <c r="BG168" s="216"/>
      <c r="BH168" s="216"/>
    </row>
    <row r="169" spans="1:60" outlineLevel="1">
      <c r="A169" s="223"/>
      <c r="B169" s="224"/>
      <c r="C169" s="267" t="s">
        <v>360</v>
      </c>
      <c r="D169" s="250"/>
      <c r="E169" s="250"/>
      <c r="F169" s="250"/>
      <c r="G169" s="250"/>
      <c r="H169" s="225"/>
      <c r="I169" s="225"/>
      <c r="J169" s="225"/>
      <c r="K169" s="225"/>
      <c r="L169" s="225"/>
      <c r="M169" s="225"/>
      <c r="N169" s="225"/>
      <c r="O169" s="225"/>
      <c r="P169" s="225"/>
      <c r="Q169" s="225"/>
      <c r="R169" s="225"/>
      <c r="S169" s="225"/>
      <c r="T169" s="225"/>
      <c r="U169" s="225"/>
      <c r="V169" s="225"/>
      <c r="W169" s="225"/>
      <c r="X169" s="225"/>
      <c r="Y169" s="216"/>
      <c r="Z169" s="216"/>
      <c r="AA169" s="216"/>
      <c r="AB169" s="216"/>
      <c r="AC169" s="216"/>
      <c r="AD169" s="216"/>
      <c r="AE169" s="216"/>
      <c r="AF169" s="216"/>
      <c r="AG169" s="216" t="s">
        <v>221</v>
      </c>
      <c r="AH169" s="216"/>
      <c r="AI169" s="216"/>
      <c r="AJ169" s="216"/>
      <c r="AK169" s="216"/>
      <c r="AL169" s="216"/>
      <c r="AM169" s="216"/>
      <c r="AN169" s="216"/>
      <c r="AO169" s="216"/>
      <c r="AP169" s="216"/>
      <c r="AQ169" s="216"/>
      <c r="AR169" s="216"/>
      <c r="AS169" s="216"/>
      <c r="AT169" s="216"/>
      <c r="AU169" s="216"/>
      <c r="AV169" s="216"/>
      <c r="AW169" s="216"/>
      <c r="AX169" s="216"/>
      <c r="AY169" s="216"/>
      <c r="AZ169" s="216"/>
      <c r="BA169" s="216"/>
      <c r="BB169" s="216"/>
      <c r="BC169" s="216"/>
      <c r="BD169" s="216"/>
      <c r="BE169" s="216"/>
      <c r="BF169" s="216"/>
      <c r="BG169" s="216"/>
      <c r="BH169" s="216"/>
    </row>
    <row r="170" spans="1:60" outlineLevel="1">
      <c r="A170" s="223"/>
      <c r="B170" s="224"/>
      <c r="C170" s="267" t="s">
        <v>361</v>
      </c>
      <c r="D170" s="250"/>
      <c r="E170" s="250"/>
      <c r="F170" s="250"/>
      <c r="G170" s="250"/>
      <c r="H170" s="225"/>
      <c r="I170" s="225"/>
      <c r="J170" s="225"/>
      <c r="K170" s="225"/>
      <c r="L170" s="225"/>
      <c r="M170" s="225"/>
      <c r="N170" s="225"/>
      <c r="O170" s="225"/>
      <c r="P170" s="225"/>
      <c r="Q170" s="225"/>
      <c r="R170" s="225"/>
      <c r="S170" s="225"/>
      <c r="T170" s="225"/>
      <c r="U170" s="225"/>
      <c r="V170" s="225"/>
      <c r="W170" s="225"/>
      <c r="X170" s="225"/>
      <c r="Y170" s="216"/>
      <c r="Z170" s="216"/>
      <c r="AA170" s="216"/>
      <c r="AB170" s="216"/>
      <c r="AC170" s="216"/>
      <c r="AD170" s="216"/>
      <c r="AE170" s="216"/>
      <c r="AF170" s="216"/>
      <c r="AG170" s="216" t="s">
        <v>221</v>
      </c>
      <c r="AH170" s="216"/>
      <c r="AI170" s="216"/>
      <c r="AJ170" s="216"/>
      <c r="AK170" s="216"/>
      <c r="AL170" s="216"/>
      <c r="AM170" s="216"/>
      <c r="AN170" s="216"/>
      <c r="AO170" s="216"/>
      <c r="AP170" s="216"/>
      <c r="AQ170" s="216"/>
      <c r="AR170" s="216"/>
      <c r="AS170" s="216"/>
      <c r="AT170" s="216"/>
      <c r="AU170" s="216"/>
      <c r="AV170" s="216"/>
      <c r="AW170" s="216"/>
      <c r="AX170" s="216"/>
      <c r="AY170" s="216"/>
      <c r="AZ170" s="216"/>
      <c r="BA170" s="216"/>
      <c r="BB170" s="216"/>
      <c r="BC170" s="216"/>
      <c r="BD170" s="216"/>
      <c r="BE170" s="216"/>
      <c r="BF170" s="216"/>
      <c r="BG170" s="216"/>
      <c r="BH170" s="216"/>
    </row>
    <row r="171" spans="1:60" outlineLevel="1">
      <c r="A171" s="223"/>
      <c r="B171" s="224"/>
      <c r="C171" s="267" t="s">
        <v>362</v>
      </c>
      <c r="D171" s="250"/>
      <c r="E171" s="250"/>
      <c r="F171" s="250"/>
      <c r="G171" s="250"/>
      <c r="H171" s="225"/>
      <c r="I171" s="225"/>
      <c r="J171" s="225"/>
      <c r="K171" s="225"/>
      <c r="L171" s="225"/>
      <c r="M171" s="225"/>
      <c r="N171" s="225"/>
      <c r="O171" s="225"/>
      <c r="P171" s="225"/>
      <c r="Q171" s="225"/>
      <c r="R171" s="225"/>
      <c r="S171" s="225"/>
      <c r="T171" s="225"/>
      <c r="U171" s="225"/>
      <c r="V171" s="225"/>
      <c r="W171" s="225"/>
      <c r="X171" s="225"/>
      <c r="Y171" s="216"/>
      <c r="Z171" s="216"/>
      <c r="AA171" s="216"/>
      <c r="AB171" s="216"/>
      <c r="AC171" s="216"/>
      <c r="AD171" s="216"/>
      <c r="AE171" s="216"/>
      <c r="AF171" s="216"/>
      <c r="AG171" s="216" t="s">
        <v>221</v>
      </c>
      <c r="AH171" s="216"/>
      <c r="AI171" s="216"/>
      <c r="AJ171" s="216"/>
      <c r="AK171" s="216"/>
      <c r="AL171" s="216"/>
      <c r="AM171" s="216"/>
      <c r="AN171" s="216"/>
      <c r="AO171" s="216"/>
      <c r="AP171" s="216"/>
      <c r="AQ171" s="216"/>
      <c r="AR171" s="216"/>
      <c r="AS171" s="216"/>
      <c r="AT171" s="216"/>
      <c r="AU171" s="216"/>
      <c r="AV171" s="216"/>
      <c r="AW171" s="216"/>
      <c r="AX171" s="216"/>
      <c r="AY171" s="216"/>
      <c r="AZ171" s="216"/>
      <c r="BA171" s="216"/>
      <c r="BB171" s="216"/>
      <c r="BC171" s="216"/>
      <c r="BD171" s="216"/>
      <c r="BE171" s="216"/>
      <c r="BF171" s="216"/>
      <c r="BG171" s="216"/>
      <c r="BH171" s="216"/>
    </row>
    <row r="172" spans="1:60" outlineLevel="1">
      <c r="A172" s="223"/>
      <c r="B172" s="224"/>
      <c r="C172" s="267" t="s">
        <v>356</v>
      </c>
      <c r="D172" s="250"/>
      <c r="E172" s="250"/>
      <c r="F172" s="250"/>
      <c r="G172" s="250"/>
      <c r="H172" s="225"/>
      <c r="I172" s="225"/>
      <c r="J172" s="225"/>
      <c r="K172" s="225"/>
      <c r="L172" s="225"/>
      <c r="M172" s="225"/>
      <c r="N172" s="225"/>
      <c r="O172" s="225"/>
      <c r="P172" s="225"/>
      <c r="Q172" s="225"/>
      <c r="R172" s="225"/>
      <c r="S172" s="225"/>
      <c r="T172" s="225"/>
      <c r="U172" s="225"/>
      <c r="V172" s="225"/>
      <c r="W172" s="225"/>
      <c r="X172" s="225"/>
      <c r="Y172" s="216"/>
      <c r="Z172" s="216"/>
      <c r="AA172" s="216"/>
      <c r="AB172" s="216"/>
      <c r="AC172" s="216"/>
      <c r="AD172" s="216"/>
      <c r="AE172" s="216"/>
      <c r="AF172" s="216"/>
      <c r="AG172" s="216" t="s">
        <v>221</v>
      </c>
      <c r="AH172" s="216"/>
      <c r="AI172" s="216"/>
      <c r="AJ172" s="216"/>
      <c r="AK172" s="216"/>
      <c r="AL172" s="216"/>
      <c r="AM172" s="216"/>
      <c r="AN172" s="216"/>
      <c r="AO172" s="216"/>
      <c r="AP172" s="216"/>
      <c r="AQ172" s="216"/>
      <c r="AR172" s="216"/>
      <c r="AS172" s="216"/>
      <c r="AT172" s="216"/>
      <c r="AU172" s="216"/>
      <c r="AV172" s="216"/>
      <c r="AW172" s="216"/>
      <c r="AX172" s="216"/>
      <c r="AY172" s="216"/>
      <c r="AZ172" s="216"/>
      <c r="BA172" s="216"/>
      <c r="BB172" s="216"/>
      <c r="BC172" s="216"/>
      <c r="BD172" s="216"/>
      <c r="BE172" s="216"/>
      <c r="BF172" s="216"/>
      <c r="BG172" s="216"/>
      <c r="BH172" s="216"/>
    </row>
    <row r="173" spans="1:60" outlineLevel="1">
      <c r="A173" s="223"/>
      <c r="B173" s="224"/>
      <c r="C173" s="267" t="s">
        <v>357</v>
      </c>
      <c r="D173" s="250"/>
      <c r="E173" s="250"/>
      <c r="F173" s="250"/>
      <c r="G173" s="250"/>
      <c r="H173" s="225"/>
      <c r="I173" s="225"/>
      <c r="J173" s="225"/>
      <c r="K173" s="225"/>
      <c r="L173" s="225"/>
      <c r="M173" s="225"/>
      <c r="N173" s="225"/>
      <c r="O173" s="225"/>
      <c r="P173" s="225"/>
      <c r="Q173" s="225"/>
      <c r="R173" s="225"/>
      <c r="S173" s="225"/>
      <c r="T173" s="225"/>
      <c r="U173" s="225"/>
      <c r="V173" s="225"/>
      <c r="W173" s="225"/>
      <c r="X173" s="225"/>
      <c r="Y173" s="216"/>
      <c r="Z173" s="216"/>
      <c r="AA173" s="216"/>
      <c r="AB173" s="216"/>
      <c r="AC173" s="216"/>
      <c r="AD173" s="216"/>
      <c r="AE173" s="216"/>
      <c r="AF173" s="216"/>
      <c r="AG173" s="216" t="s">
        <v>221</v>
      </c>
      <c r="AH173" s="216"/>
      <c r="AI173" s="216"/>
      <c r="AJ173" s="216"/>
      <c r="AK173" s="216"/>
      <c r="AL173" s="216"/>
      <c r="AM173" s="216"/>
      <c r="AN173" s="216"/>
      <c r="AO173" s="216"/>
      <c r="AP173" s="216"/>
      <c r="AQ173" s="216"/>
      <c r="AR173" s="216"/>
      <c r="AS173" s="216"/>
      <c r="AT173" s="216"/>
      <c r="AU173" s="216"/>
      <c r="AV173" s="216"/>
      <c r="AW173" s="216"/>
      <c r="AX173" s="216"/>
      <c r="AY173" s="216"/>
      <c r="AZ173" s="216"/>
      <c r="BA173" s="216"/>
      <c r="BB173" s="216"/>
      <c r="BC173" s="216"/>
      <c r="BD173" s="216"/>
      <c r="BE173" s="216"/>
      <c r="BF173" s="216"/>
      <c r="BG173" s="216"/>
      <c r="BH173" s="216"/>
    </row>
    <row r="174" spans="1:60" outlineLevel="1">
      <c r="A174" s="223"/>
      <c r="B174" s="224"/>
      <c r="C174" s="267" t="s">
        <v>358</v>
      </c>
      <c r="D174" s="250"/>
      <c r="E174" s="250"/>
      <c r="F174" s="250"/>
      <c r="G174" s="250"/>
      <c r="H174" s="225"/>
      <c r="I174" s="225"/>
      <c r="J174" s="225"/>
      <c r="K174" s="225"/>
      <c r="L174" s="225"/>
      <c r="M174" s="225"/>
      <c r="N174" s="225"/>
      <c r="O174" s="225"/>
      <c r="P174" s="225"/>
      <c r="Q174" s="225"/>
      <c r="R174" s="225"/>
      <c r="S174" s="225"/>
      <c r="T174" s="225"/>
      <c r="U174" s="225"/>
      <c r="V174" s="225"/>
      <c r="W174" s="225"/>
      <c r="X174" s="225"/>
      <c r="Y174" s="216"/>
      <c r="Z174" s="216"/>
      <c r="AA174" s="216"/>
      <c r="AB174" s="216"/>
      <c r="AC174" s="216"/>
      <c r="AD174" s="216"/>
      <c r="AE174" s="216"/>
      <c r="AF174" s="216"/>
      <c r="AG174" s="216" t="s">
        <v>221</v>
      </c>
      <c r="AH174" s="216"/>
      <c r="AI174" s="216"/>
      <c r="AJ174" s="216"/>
      <c r="AK174" s="216"/>
      <c r="AL174" s="216"/>
      <c r="AM174" s="216"/>
      <c r="AN174" s="216"/>
      <c r="AO174" s="216"/>
      <c r="AP174" s="216"/>
      <c r="AQ174" s="216"/>
      <c r="AR174" s="216"/>
      <c r="AS174" s="216"/>
      <c r="AT174" s="216"/>
      <c r="AU174" s="216"/>
      <c r="AV174" s="216"/>
      <c r="AW174" s="216"/>
      <c r="AX174" s="216"/>
      <c r="AY174" s="216"/>
      <c r="AZ174" s="216"/>
      <c r="BA174" s="248" t="str">
        <f>C174</f>
        <v>: Plastové provedení hydraulické části, spojovací materiál nerez A4 (materiálové provedení pro bazénovou vodu s obsahem chloru)</v>
      </c>
      <c r="BB174" s="216"/>
      <c r="BC174" s="216"/>
      <c r="BD174" s="216"/>
      <c r="BE174" s="216"/>
      <c r="BF174" s="216"/>
      <c r="BG174" s="216"/>
      <c r="BH174" s="216"/>
    </row>
    <row r="175" spans="1:60" outlineLevel="1">
      <c r="A175" s="223"/>
      <c r="B175" s="224"/>
      <c r="C175" s="267" t="s">
        <v>359</v>
      </c>
      <c r="D175" s="250"/>
      <c r="E175" s="250"/>
      <c r="F175" s="250"/>
      <c r="G175" s="250"/>
      <c r="H175" s="225"/>
      <c r="I175" s="225"/>
      <c r="J175" s="225"/>
      <c r="K175" s="225"/>
      <c r="L175" s="225"/>
      <c r="M175" s="225"/>
      <c r="N175" s="225"/>
      <c r="O175" s="225"/>
      <c r="P175" s="225"/>
      <c r="Q175" s="225"/>
      <c r="R175" s="225"/>
      <c r="S175" s="225"/>
      <c r="T175" s="225"/>
      <c r="U175" s="225"/>
      <c r="V175" s="225"/>
      <c r="W175" s="225"/>
      <c r="X175" s="225"/>
      <c r="Y175" s="216"/>
      <c r="Z175" s="216"/>
      <c r="AA175" s="216"/>
      <c r="AB175" s="216"/>
      <c r="AC175" s="216"/>
      <c r="AD175" s="216"/>
      <c r="AE175" s="216"/>
      <c r="AF175" s="216"/>
      <c r="AG175" s="216" t="s">
        <v>221</v>
      </c>
      <c r="AH175" s="216"/>
      <c r="AI175" s="216"/>
      <c r="AJ175" s="216"/>
      <c r="AK175" s="216"/>
      <c r="AL175" s="216"/>
      <c r="AM175" s="216"/>
      <c r="AN175" s="216"/>
      <c r="AO175" s="216"/>
      <c r="AP175" s="216"/>
      <c r="AQ175" s="216"/>
      <c r="AR175" s="216"/>
      <c r="AS175" s="216"/>
      <c r="AT175" s="216"/>
      <c r="AU175" s="216"/>
      <c r="AV175" s="216"/>
      <c r="AW175" s="216"/>
      <c r="AX175" s="216"/>
      <c r="AY175" s="216"/>
      <c r="AZ175" s="216"/>
      <c r="BA175" s="216"/>
      <c r="BB175" s="216"/>
      <c r="BC175" s="216"/>
      <c r="BD175" s="216"/>
      <c r="BE175" s="216"/>
      <c r="BF175" s="216"/>
      <c r="BG175" s="216"/>
      <c r="BH175" s="216"/>
    </row>
    <row r="176" spans="1:60" outlineLevel="1">
      <c r="A176" s="223"/>
      <c r="B176" s="224"/>
      <c r="C176" s="267" t="s">
        <v>360</v>
      </c>
      <c r="D176" s="250"/>
      <c r="E176" s="250"/>
      <c r="F176" s="250"/>
      <c r="G176" s="250"/>
      <c r="H176" s="225"/>
      <c r="I176" s="225"/>
      <c r="J176" s="225"/>
      <c r="K176" s="225"/>
      <c r="L176" s="225"/>
      <c r="M176" s="225"/>
      <c r="N176" s="225"/>
      <c r="O176" s="225"/>
      <c r="P176" s="225"/>
      <c r="Q176" s="225"/>
      <c r="R176" s="225"/>
      <c r="S176" s="225"/>
      <c r="T176" s="225"/>
      <c r="U176" s="225"/>
      <c r="V176" s="225"/>
      <c r="W176" s="225"/>
      <c r="X176" s="225"/>
      <c r="Y176" s="216"/>
      <c r="Z176" s="216"/>
      <c r="AA176" s="216"/>
      <c r="AB176" s="216"/>
      <c r="AC176" s="216"/>
      <c r="AD176" s="216"/>
      <c r="AE176" s="216"/>
      <c r="AF176" s="216"/>
      <c r="AG176" s="216" t="s">
        <v>221</v>
      </c>
      <c r="AH176" s="216"/>
      <c r="AI176" s="216"/>
      <c r="AJ176" s="216"/>
      <c r="AK176" s="216"/>
      <c r="AL176" s="216"/>
      <c r="AM176" s="216"/>
      <c r="AN176" s="216"/>
      <c r="AO176" s="216"/>
      <c r="AP176" s="216"/>
      <c r="AQ176" s="216"/>
      <c r="AR176" s="216"/>
      <c r="AS176" s="216"/>
      <c r="AT176" s="216"/>
      <c r="AU176" s="216"/>
      <c r="AV176" s="216"/>
      <c r="AW176" s="216"/>
      <c r="AX176" s="216"/>
      <c r="AY176" s="216"/>
      <c r="AZ176" s="216"/>
      <c r="BA176" s="216"/>
      <c r="BB176" s="216"/>
      <c r="BC176" s="216"/>
      <c r="BD176" s="216"/>
      <c r="BE176" s="216"/>
      <c r="BF176" s="216"/>
      <c r="BG176" s="216"/>
      <c r="BH176" s="216"/>
    </row>
    <row r="177" spans="1:60" outlineLevel="1">
      <c r="A177" s="223"/>
      <c r="B177" s="224"/>
      <c r="C177" s="267" t="s">
        <v>361</v>
      </c>
      <c r="D177" s="250"/>
      <c r="E177" s="250"/>
      <c r="F177" s="250"/>
      <c r="G177" s="250"/>
      <c r="H177" s="225"/>
      <c r="I177" s="225"/>
      <c r="J177" s="225"/>
      <c r="K177" s="225"/>
      <c r="L177" s="225"/>
      <c r="M177" s="225"/>
      <c r="N177" s="225"/>
      <c r="O177" s="225"/>
      <c r="P177" s="225"/>
      <c r="Q177" s="225"/>
      <c r="R177" s="225"/>
      <c r="S177" s="225"/>
      <c r="T177" s="225"/>
      <c r="U177" s="225"/>
      <c r="V177" s="225"/>
      <c r="W177" s="225"/>
      <c r="X177" s="225"/>
      <c r="Y177" s="216"/>
      <c r="Z177" s="216"/>
      <c r="AA177" s="216"/>
      <c r="AB177" s="216"/>
      <c r="AC177" s="216"/>
      <c r="AD177" s="216"/>
      <c r="AE177" s="216"/>
      <c r="AF177" s="216"/>
      <c r="AG177" s="216" t="s">
        <v>221</v>
      </c>
      <c r="AH177" s="216"/>
      <c r="AI177" s="216"/>
      <c r="AJ177" s="216"/>
      <c r="AK177" s="216"/>
      <c r="AL177" s="216"/>
      <c r="AM177" s="216"/>
      <c r="AN177" s="216"/>
      <c r="AO177" s="216"/>
      <c r="AP177" s="216"/>
      <c r="AQ177" s="216"/>
      <c r="AR177" s="216"/>
      <c r="AS177" s="216"/>
      <c r="AT177" s="216"/>
      <c r="AU177" s="216"/>
      <c r="AV177" s="216"/>
      <c r="AW177" s="216"/>
      <c r="AX177" s="216"/>
      <c r="AY177" s="216"/>
      <c r="AZ177" s="216"/>
      <c r="BA177" s="216"/>
      <c r="BB177" s="216"/>
      <c r="BC177" s="216"/>
      <c r="BD177" s="216"/>
      <c r="BE177" s="216"/>
      <c r="BF177" s="216"/>
      <c r="BG177" s="216"/>
      <c r="BH177" s="216"/>
    </row>
    <row r="178" spans="1:60" outlineLevel="1">
      <c r="A178" s="223"/>
      <c r="B178" s="224"/>
      <c r="C178" s="267" t="s">
        <v>363</v>
      </c>
      <c r="D178" s="250"/>
      <c r="E178" s="250"/>
      <c r="F178" s="250"/>
      <c r="G178" s="250"/>
      <c r="H178" s="225"/>
      <c r="I178" s="225"/>
      <c r="J178" s="225"/>
      <c r="K178" s="225"/>
      <c r="L178" s="225"/>
      <c r="M178" s="225"/>
      <c r="N178" s="225"/>
      <c r="O178" s="225"/>
      <c r="P178" s="225"/>
      <c r="Q178" s="225"/>
      <c r="R178" s="225"/>
      <c r="S178" s="225"/>
      <c r="T178" s="225"/>
      <c r="U178" s="225"/>
      <c r="V178" s="225"/>
      <c r="W178" s="225"/>
      <c r="X178" s="225"/>
      <c r="Y178" s="216"/>
      <c r="Z178" s="216"/>
      <c r="AA178" s="216"/>
      <c r="AB178" s="216"/>
      <c r="AC178" s="216"/>
      <c r="AD178" s="216"/>
      <c r="AE178" s="216"/>
      <c r="AF178" s="216"/>
      <c r="AG178" s="216" t="s">
        <v>221</v>
      </c>
      <c r="AH178" s="216"/>
      <c r="AI178" s="216"/>
      <c r="AJ178" s="216"/>
      <c r="AK178" s="216"/>
      <c r="AL178" s="216"/>
      <c r="AM178" s="216"/>
      <c r="AN178" s="216"/>
      <c r="AO178" s="216"/>
      <c r="AP178" s="216"/>
      <c r="AQ178" s="216"/>
      <c r="AR178" s="216"/>
      <c r="AS178" s="216"/>
      <c r="AT178" s="216"/>
      <c r="AU178" s="216"/>
      <c r="AV178" s="216"/>
      <c r="AW178" s="216"/>
      <c r="AX178" s="216"/>
      <c r="AY178" s="216"/>
      <c r="AZ178" s="216"/>
      <c r="BA178" s="216"/>
      <c r="BB178" s="216"/>
      <c r="BC178" s="216"/>
      <c r="BD178" s="216"/>
      <c r="BE178" s="216"/>
      <c r="BF178" s="216"/>
      <c r="BG178" s="216"/>
      <c r="BH178" s="216"/>
    </row>
    <row r="179" spans="1:60" ht="31.2" outlineLevel="1">
      <c r="A179" s="223"/>
      <c r="B179" s="224"/>
      <c r="C179" s="267" t="s">
        <v>364</v>
      </c>
      <c r="D179" s="250"/>
      <c r="E179" s="250"/>
      <c r="F179" s="250"/>
      <c r="G179" s="250"/>
      <c r="H179" s="225"/>
      <c r="I179" s="225"/>
      <c r="J179" s="225"/>
      <c r="K179" s="225"/>
      <c r="L179" s="225"/>
      <c r="M179" s="225"/>
      <c r="N179" s="225"/>
      <c r="O179" s="225"/>
      <c r="P179" s="225"/>
      <c r="Q179" s="225"/>
      <c r="R179" s="225"/>
      <c r="S179" s="225"/>
      <c r="T179" s="225"/>
      <c r="U179" s="225"/>
      <c r="V179" s="225"/>
      <c r="W179" s="225"/>
      <c r="X179" s="225"/>
      <c r="Y179" s="216"/>
      <c r="Z179" s="216"/>
      <c r="AA179" s="216"/>
      <c r="AB179" s="216"/>
      <c r="AC179" s="216"/>
      <c r="AD179" s="216"/>
      <c r="AE179" s="216"/>
      <c r="AF179" s="216"/>
      <c r="AG179" s="216" t="s">
        <v>221</v>
      </c>
      <c r="AH179" s="216"/>
      <c r="AI179" s="216"/>
      <c r="AJ179" s="216"/>
      <c r="AK179" s="216"/>
      <c r="AL179" s="216"/>
      <c r="AM179" s="216"/>
      <c r="AN179" s="216"/>
      <c r="AO179" s="216"/>
      <c r="AP179" s="216"/>
      <c r="AQ179" s="216"/>
      <c r="AR179" s="216"/>
      <c r="AS179" s="216"/>
      <c r="AT179" s="216"/>
      <c r="AU179" s="216"/>
      <c r="AV179" s="216"/>
      <c r="AW179" s="216"/>
      <c r="AX179" s="216"/>
      <c r="AY179" s="216"/>
      <c r="AZ179" s="216"/>
      <c r="BA179" s="248" t="str">
        <f>C179</f>
        <v>Zahrnuje výtlačné potrubí mezi čerpadly M4 a M5 a revizními šachtami zaústění výtlaků, z PE trubky d50 mezi nádrží a armaturní šachtou v délce 8 m vč. příslušného počtu tvarovek pro rozebíratelné spojení PE trubek, 2 ks zpětných ventilů 11“ a pomocného kotevního a montážního materiálu) – vše podle výkresu č. D1J/H/21.</v>
      </c>
      <c r="BB179" s="216"/>
      <c r="BC179" s="216"/>
      <c r="BD179" s="216"/>
      <c r="BE179" s="216"/>
      <c r="BF179" s="216"/>
      <c r="BG179" s="216"/>
      <c r="BH179" s="216"/>
    </row>
    <row r="180" spans="1:60" ht="20.399999999999999" outlineLevel="1">
      <c r="A180" s="251">
        <v>47</v>
      </c>
      <c r="B180" s="252" t="s">
        <v>365</v>
      </c>
      <c r="C180" s="269" t="s">
        <v>366</v>
      </c>
      <c r="D180" s="253" t="s">
        <v>258</v>
      </c>
      <c r="E180" s="254">
        <v>6</v>
      </c>
      <c r="F180" s="255"/>
      <c r="G180" s="256">
        <f>ROUND(E180*F180,2)</f>
        <v>0</v>
      </c>
      <c r="H180" s="255"/>
      <c r="I180" s="256">
        <f>ROUND(E180*H180,2)</f>
        <v>0</v>
      </c>
      <c r="J180" s="255"/>
      <c r="K180" s="256">
        <f>ROUND(E180*J180,2)</f>
        <v>0</v>
      </c>
      <c r="L180" s="256">
        <v>21</v>
      </c>
      <c r="M180" s="256">
        <f>G180*(1+L180/100)</f>
        <v>0</v>
      </c>
      <c r="N180" s="256">
        <v>9.7000000000000003E-2</v>
      </c>
      <c r="O180" s="256">
        <f>ROUND(E180*N180,2)</f>
        <v>0.57999999999999996</v>
      </c>
      <c r="P180" s="256">
        <v>0</v>
      </c>
      <c r="Q180" s="256">
        <f>ROUND(E180*P180,2)</f>
        <v>0</v>
      </c>
      <c r="R180" s="256" t="s">
        <v>243</v>
      </c>
      <c r="S180" s="256" t="s">
        <v>160</v>
      </c>
      <c r="T180" s="257" t="s">
        <v>160</v>
      </c>
      <c r="U180" s="225">
        <v>0</v>
      </c>
      <c r="V180" s="225">
        <f>ROUND(E180*U180,2)</f>
        <v>0</v>
      </c>
      <c r="W180" s="225"/>
      <c r="X180" s="225" t="s">
        <v>244</v>
      </c>
      <c r="Y180" s="216"/>
      <c r="Z180" s="216"/>
      <c r="AA180" s="216"/>
      <c r="AB180" s="216"/>
      <c r="AC180" s="216"/>
      <c r="AD180" s="216"/>
      <c r="AE180" s="216"/>
      <c r="AF180" s="216"/>
      <c r="AG180" s="216" t="s">
        <v>271</v>
      </c>
      <c r="AH180" s="216"/>
      <c r="AI180" s="216"/>
      <c r="AJ180" s="216"/>
      <c r="AK180" s="216"/>
      <c r="AL180" s="216"/>
      <c r="AM180" s="216"/>
      <c r="AN180" s="216"/>
      <c r="AO180" s="216"/>
      <c r="AP180" s="216"/>
      <c r="AQ180" s="216"/>
      <c r="AR180" s="216"/>
      <c r="AS180" s="216"/>
      <c r="AT180" s="216"/>
      <c r="AU180" s="216"/>
      <c r="AV180" s="216"/>
      <c r="AW180" s="216"/>
      <c r="AX180" s="216"/>
      <c r="AY180" s="216"/>
      <c r="AZ180" s="216"/>
      <c r="BA180" s="216"/>
      <c r="BB180" s="216"/>
      <c r="BC180" s="216"/>
      <c r="BD180" s="216"/>
      <c r="BE180" s="216"/>
      <c r="BF180" s="216"/>
      <c r="BG180" s="216"/>
      <c r="BH180" s="216"/>
    </row>
    <row r="181" spans="1:60" ht="20.399999999999999" outlineLevel="1">
      <c r="A181" s="251">
        <v>48</v>
      </c>
      <c r="B181" s="252" t="s">
        <v>367</v>
      </c>
      <c r="C181" s="269" t="s">
        <v>368</v>
      </c>
      <c r="D181" s="253" t="s">
        <v>258</v>
      </c>
      <c r="E181" s="254">
        <v>5.05</v>
      </c>
      <c r="F181" s="255"/>
      <c r="G181" s="256">
        <f>ROUND(E181*F181,2)</f>
        <v>0</v>
      </c>
      <c r="H181" s="255"/>
      <c r="I181" s="256">
        <f>ROUND(E181*H181,2)</f>
        <v>0</v>
      </c>
      <c r="J181" s="255"/>
      <c r="K181" s="256">
        <f>ROUND(E181*J181,2)</f>
        <v>0</v>
      </c>
      <c r="L181" s="256">
        <v>21</v>
      </c>
      <c r="M181" s="256">
        <f>G181*(1+L181/100)</f>
        <v>0</v>
      </c>
      <c r="N181" s="256">
        <v>0.58499999999999996</v>
      </c>
      <c r="O181" s="256">
        <f>ROUND(E181*N181,2)</f>
        <v>2.95</v>
      </c>
      <c r="P181" s="256">
        <v>0</v>
      </c>
      <c r="Q181" s="256">
        <f>ROUND(E181*P181,2)</f>
        <v>0</v>
      </c>
      <c r="R181" s="256" t="s">
        <v>243</v>
      </c>
      <c r="S181" s="256" t="s">
        <v>160</v>
      </c>
      <c r="T181" s="257" t="s">
        <v>160</v>
      </c>
      <c r="U181" s="225">
        <v>0</v>
      </c>
      <c r="V181" s="225">
        <f>ROUND(E181*U181,2)</f>
        <v>0</v>
      </c>
      <c r="W181" s="225"/>
      <c r="X181" s="225" t="s">
        <v>244</v>
      </c>
      <c r="Y181" s="216"/>
      <c r="Z181" s="216"/>
      <c r="AA181" s="216"/>
      <c r="AB181" s="216"/>
      <c r="AC181" s="216"/>
      <c r="AD181" s="216"/>
      <c r="AE181" s="216"/>
      <c r="AF181" s="216"/>
      <c r="AG181" s="216" t="s">
        <v>271</v>
      </c>
      <c r="AH181" s="216"/>
      <c r="AI181" s="216"/>
      <c r="AJ181" s="216"/>
      <c r="AK181" s="216"/>
      <c r="AL181" s="216"/>
      <c r="AM181" s="216"/>
      <c r="AN181" s="216"/>
      <c r="AO181" s="216"/>
      <c r="AP181" s="216"/>
      <c r="AQ181" s="216"/>
      <c r="AR181" s="216"/>
      <c r="AS181" s="216"/>
      <c r="AT181" s="216"/>
      <c r="AU181" s="216"/>
      <c r="AV181" s="216"/>
      <c r="AW181" s="216"/>
      <c r="AX181" s="216"/>
      <c r="AY181" s="216"/>
      <c r="AZ181" s="216"/>
      <c r="BA181" s="216"/>
      <c r="BB181" s="216"/>
      <c r="BC181" s="216"/>
      <c r="BD181" s="216"/>
      <c r="BE181" s="216"/>
      <c r="BF181" s="216"/>
      <c r="BG181" s="216"/>
      <c r="BH181" s="216"/>
    </row>
    <row r="182" spans="1:60" ht="20.399999999999999" outlineLevel="1">
      <c r="A182" s="251">
        <v>49</v>
      </c>
      <c r="B182" s="252" t="s">
        <v>369</v>
      </c>
      <c r="C182" s="269" t="s">
        <v>370</v>
      </c>
      <c r="D182" s="253" t="s">
        <v>258</v>
      </c>
      <c r="E182" s="254">
        <v>1.01</v>
      </c>
      <c r="F182" s="255"/>
      <c r="G182" s="256">
        <f>ROUND(E182*F182,2)</f>
        <v>0</v>
      </c>
      <c r="H182" s="255"/>
      <c r="I182" s="256">
        <f>ROUND(E182*H182,2)</f>
        <v>0</v>
      </c>
      <c r="J182" s="255"/>
      <c r="K182" s="256">
        <f>ROUND(E182*J182,2)</f>
        <v>0</v>
      </c>
      <c r="L182" s="256">
        <v>21</v>
      </c>
      <c r="M182" s="256">
        <f>G182*(1+L182/100)</f>
        <v>0</v>
      </c>
      <c r="N182" s="256">
        <v>0.43</v>
      </c>
      <c r="O182" s="256">
        <f>ROUND(E182*N182,2)</f>
        <v>0.43</v>
      </c>
      <c r="P182" s="256">
        <v>0</v>
      </c>
      <c r="Q182" s="256">
        <f>ROUND(E182*P182,2)</f>
        <v>0</v>
      </c>
      <c r="R182" s="256" t="s">
        <v>243</v>
      </c>
      <c r="S182" s="256" t="s">
        <v>160</v>
      </c>
      <c r="T182" s="257" t="s">
        <v>160</v>
      </c>
      <c r="U182" s="225">
        <v>0</v>
      </c>
      <c r="V182" s="225">
        <f>ROUND(E182*U182,2)</f>
        <v>0</v>
      </c>
      <c r="W182" s="225"/>
      <c r="X182" s="225" t="s">
        <v>244</v>
      </c>
      <c r="Y182" s="216"/>
      <c r="Z182" s="216"/>
      <c r="AA182" s="216"/>
      <c r="AB182" s="216"/>
      <c r="AC182" s="216"/>
      <c r="AD182" s="216"/>
      <c r="AE182" s="216"/>
      <c r="AF182" s="216"/>
      <c r="AG182" s="216" t="s">
        <v>271</v>
      </c>
      <c r="AH182" s="216"/>
      <c r="AI182" s="216"/>
      <c r="AJ182" s="216"/>
      <c r="AK182" s="216"/>
      <c r="AL182" s="216"/>
      <c r="AM182" s="216"/>
      <c r="AN182" s="216"/>
      <c r="AO182" s="216"/>
      <c r="AP182" s="216"/>
      <c r="AQ182" s="216"/>
      <c r="AR182" s="216"/>
      <c r="AS182" s="216"/>
      <c r="AT182" s="216"/>
      <c r="AU182" s="216"/>
      <c r="AV182" s="216"/>
      <c r="AW182" s="216"/>
      <c r="AX182" s="216"/>
      <c r="AY182" s="216"/>
      <c r="AZ182" s="216"/>
      <c r="BA182" s="216"/>
      <c r="BB182" s="216"/>
      <c r="BC182" s="216"/>
      <c r="BD182" s="216"/>
      <c r="BE182" s="216"/>
      <c r="BF182" s="216"/>
      <c r="BG182" s="216"/>
      <c r="BH182" s="216"/>
    </row>
    <row r="183" spans="1:60" ht="20.399999999999999" outlineLevel="1">
      <c r="A183" s="251">
        <v>50</v>
      </c>
      <c r="B183" s="252" t="s">
        <v>371</v>
      </c>
      <c r="C183" s="269" t="s">
        <v>372</v>
      </c>
      <c r="D183" s="253" t="s">
        <v>258</v>
      </c>
      <c r="E183" s="254">
        <v>2.02</v>
      </c>
      <c r="F183" s="255"/>
      <c r="G183" s="256">
        <f>ROUND(E183*F183,2)</f>
        <v>0</v>
      </c>
      <c r="H183" s="255"/>
      <c r="I183" s="256">
        <f>ROUND(E183*H183,2)</f>
        <v>0</v>
      </c>
      <c r="J183" s="255"/>
      <c r="K183" s="256">
        <f>ROUND(E183*J183,2)</f>
        <v>0</v>
      </c>
      <c r="L183" s="256">
        <v>21</v>
      </c>
      <c r="M183" s="256">
        <f>G183*(1+L183/100)</f>
        <v>0</v>
      </c>
      <c r="N183" s="256">
        <v>0.25</v>
      </c>
      <c r="O183" s="256">
        <f>ROUND(E183*N183,2)</f>
        <v>0.51</v>
      </c>
      <c r="P183" s="256">
        <v>0</v>
      </c>
      <c r="Q183" s="256">
        <f>ROUND(E183*P183,2)</f>
        <v>0</v>
      </c>
      <c r="R183" s="256" t="s">
        <v>243</v>
      </c>
      <c r="S183" s="256" t="s">
        <v>160</v>
      </c>
      <c r="T183" s="257" t="s">
        <v>160</v>
      </c>
      <c r="U183" s="225">
        <v>0</v>
      </c>
      <c r="V183" s="225">
        <f>ROUND(E183*U183,2)</f>
        <v>0</v>
      </c>
      <c r="W183" s="225"/>
      <c r="X183" s="225" t="s">
        <v>244</v>
      </c>
      <c r="Y183" s="216"/>
      <c r="Z183" s="216"/>
      <c r="AA183" s="216"/>
      <c r="AB183" s="216"/>
      <c r="AC183" s="216"/>
      <c r="AD183" s="216"/>
      <c r="AE183" s="216"/>
      <c r="AF183" s="216"/>
      <c r="AG183" s="216" t="s">
        <v>271</v>
      </c>
      <c r="AH183" s="216"/>
      <c r="AI183" s="216"/>
      <c r="AJ183" s="216"/>
      <c r="AK183" s="216"/>
      <c r="AL183" s="216"/>
      <c r="AM183" s="216"/>
      <c r="AN183" s="216"/>
      <c r="AO183" s="216"/>
      <c r="AP183" s="216"/>
      <c r="AQ183" s="216"/>
      <c r="AR183" s="216"/>
      <c r="AS183" s="216"/>
      <c r="AT183" s="216"/>
      <c r="AU183" s="216"/>
      <c r="AV183" s="216"/>
      <c r="AW183" s="216"/>
      <c r="AX183" s="216"/>
      <c r="AY183" s="216"/>
      <c r="AZ183" s="216"/>
      <c r="BA183" s="216"/>
      <c r="BB183" s="216"/>
      <c r="BC183" s="216"/>
      <c r="BD183" s="216"/>
      <c r="BE183" s="216"/>
      <c r="BF183" s="216"/>
      <c r="BG183" s="216"/>
      <c r="BH183" s="216"/>
    </row>
    <row r="184" spans="1:60" ht="20.399999999999999" outlineLevel="1">
      <c r="A184" s="251">
        <v>51</v>
      </c>
      <c r="B184" s="252" t="s">
        <v>373</v>
      </c>
      <c r="C184" s="269" t="s">
        <v>374</v>
      </c>
      <c r="D184" s="253" t="s">
        <v>258</v>
      </c>
      <c r="E184" s="254">
        <v>6.06</v>
      </c>
      <c r="F184" s="255"/>
      <c r="G184" s="256">
        <f>ROUND(E184*F184,2)</f>
        <v>0</v>
      </c>
      <c r="H184" s="255"/>
      <c r="I184" s="256">
        <f>ROUND(E184*H184,2)</f>
        <v>0</v>
      </c>
      <c r="J184" s="255"/>
      <c r="K184" s="256">
        <f>ROUND(E184*J184,2)</f>
        <v>0</v>
      </c>
      <c r="L184" s="256">
        <v>21</v>
      </c>
      <c r="M184" s="256">
        <f>G184*(1+L184/100)</f>
        <v>0</v>
      </c>
      <c r="N184" s="256">
        <v>0.5</v>
      </c>
      <c r="O184" s="256">
        <f>ROUND(E184*N184,2)</f>
        <v>3.03</v>
      </c>
      <c r="P184" s="256">
        <v>0</v>
      </c>
      <c r="Q184" s="256">
        <f>ROUND(E184*P184,2)</f>
        <v>0</v>
      </c>
      <c r="R184" s="256" t="s">
        <v>243</v>
      </c>
      <c r="S184" s="256" t="s">
        <v>160</v>
      </c>
      <c r="T184" s="257" t="s">
        <v>160</v>
      </c>
      <c r="U184" s="225">
        <v>0</v>
      </c>
      <c r="V184" s="225">
        <f>ROUND(E184*U184,2)</f>
        <v>0</v>
      </c>
      <c r="W184" s="225"/>
      <c r="X184" s="225" t="s">
        <v>244</v>
      </c>
      <c r="Y184" s="216"/>
      <c r="Z184" s="216"/>
      <c r="AA184" s="216"/>
      <c r="AB184" s="216"/>
      <c r="AC184" s="216"/>
      <c r="AD184" s="216"/>
      <c r="AE184" s="216"/>
      <c r="AF184" s="216"/>
      <c r="AG184" s="216" t="s">
        <v>271</v>
      </c>
      <c r="AH184" s="216"/>
      <c r="AI184" s="216"/>
      <c r="AJ184" s="216"/>
      <c r="AK184" s="216"/>
      <c r="AL184" s="216"/>
      <c r="AM184" s="216"/>
      <c r="AN184" s="216"/>
      <c r="AO184" s="216"/>
      <c r="AP184" s="216"/>
      <c r="AQ184" s="216"/>
      <c r="AR184" s="216"/>
      <c r="AS184" s="216"/>
      <c r="AT184" s="216"/>
      <c r="AU184" s="216"/>
      <c r="AV184" s="216"/>
      <c r="AW184" s="216"/>
      <c r="AX184" s="216"/>
      <c r="AY184" s="216"/>
      <c r="AZ184" s="216"/>
      <c r="BA184" s="216"/>
      <c r="BB184" s="216"/>
      <c r="BC184" s="216"/>
      <c r="BD184" s="216"/>
      <c r="BE184" s="216"/>
      <c r="BF184" s="216"/>
      <c r="BG184" s="216"/>
      <c r="BH184" s="216"/>
    </row>
    <row r="185" spans="1:60" ht="20.399999999999999" outlineLevel="1">
      <c r="A185" s="251">
        <v>52</v>
      </c>
      <c r="B185" s="252" t="s">
        <v>375</v>
      </c>
      <c r="C185" s="269" t="s">
        <v>376</v>
      </c>
      <c r="D185" s="253" t="s">
        <v>258</v>
      </c>
      <c r="E185" s="254">
        <v>5.05</v>
      </c>
      <c r="F185" s="255"/>
      <c r="G185" s="256">
        <f>ROUND(E185*F185,2)</f>
        <v>0</v>
      </c>
      <c r="H185" s="255"/>
      <c r="I185" s="256">
        <f>ROUND(E185*H185,2)</f>
        <v>0</v>
      </c>
      <c r="J185" s="255"/>
      <c r="K185" s="256">
        <f>ROUND(E185*J185,2)</f>
        <v>0</v>
      </c>
      <c r="L185" s="256">
        <v>21</v>
      </c>
      <c r="M185" s="256">
        <f>G185*(1+L185/100)</f>
        <v>0</v>
      </c>
      <c r="N185" s="256">
        <v>1.87</v>
      </c>
      <c r="O185" s="256">
        <f>ROUND(E185*N185,2)</f>
        <v>9.44</v>
      </c>
      <c r="P185" s="256">
        <v>0</v>
      </c>
      <c r="Q185" s="256">
        <f>ROUND(E185*P185,2)</f>
        <v>0</v>
      </c>
      <c r="R185" s="256" t="s">
        <v>243</v>
      </c>
      <c r="S185" s="256" t="s">
        <v>160</v>
      </c>
      <c r="T185" s="257" t="s">
        <v>160</v>
      </c>
      <c r="U185" s="225">
        <v>0</v>
      </c>
      <c r="V185" s="225">
        <f>ROUND(E185*U185,2)</f>
        <v>0</v>
      </c>
      <c r="W185" s="225"/>
      <c r="X185" s="225" t="s">
        <v>244</v>
      </c>
      <c r="Y185" s="216"/>
      <c r="Z185" s="216"/>
      <c r="AA185" s="216"/>
      <c r="AB185" s="216"/>
      <c r="AC185" s="216"/>
      <c r="AD185" s="216"/>
      <c r="AE185" s="216"/>
      <c r="AF185" s="216"/>
      <c r="AG185" s="216" t="s">
        <v>271</v>
      </c>
      <c r="AH185" s="216"/>
      <c r="AI185" s="216"/>
      <c r="AJ185" s="216"/>
      <c r="AK185" s="216"/>
      <c r="AL185" s="216"/>
      <c r="AM185" s="216"/>
      <c r="AN185" s="216"/>
      <c r="AO185" s="216"/>
      <c r="AP185" s="216"/>
      <c r="AQ185" s="216"/>
      <c r="AR185" s="216"/>
      <c r="AS185" s="216"/>
      <c r="AT185" s="216"/>
      <c r="AU185" s="216"/>
      <c r="AV185" s="216"/>
      <c r="AW185" s="216"/>
      <c r="AX185" s="216"/>
      <c r="AY185" s="216"/>
      <c r="AZ185" s="216"/>
      <c r="BA185" s="216"/>
      <c r="BB185" s="216"/>
      <c r="BC185" s="216"/>
      <c r="BD185" s="216"/>
      <c r="BE185" s="216"/>
      <c r="BF185" s="216"/>
      <c r="BG185" s="216"/>
      <c r="BH185" s="216"/>
    </row>
    <row r="186" spans="1:60" ht="20.399999999999999" outlineLevel="1">
      <c r="A186" s="251">
        <v>53</v>
      </c>
      <c r="B186" s="252" t="s">
        <v>377</v>
      </c>
      <c r="C186" s="269" t="s">
        <v>378</v>
      </c>
      <c r="D186" s="253" t="s">
        <v>258</v>
      </c>
      <c r="E186" s="254">
        <v>1.01</v>
      </c>
      <c r="F186" s="255"/>
      <c r="G186" s="256">
        <f>ROUND(E186*F186,2)</f>
        <v>0</v>
      </c>
      <c r="H186" s="255"/>
      <c r="I186" s="256">
        <f>ROUND(E186*H186,2)</f>
        <v>0</v>
      </c>
      <c r="J186" s="255"/>
      <c r="K186" s="256">
        <f>ROUND(E186*J186,2)</f>
        <v>0</v>
      </c>
      <c r="L186" s="256">
        <v>21</v>
      </c>
      <c r="M186" s="256">
        <f>G186*(1+L186/100)</f>
        <v>0</v>
      </c>
      <c r="N186" s="256">
        <v>2.1</v>
      </c>
      <c r="O186" s="256">
        <f>ROUND(E186*N186,2)</f>
        <v>2.12</v>
      </c>
      <c r="P186" s="256">
        <v>0</v>
      </c>
      <c r="Q186" s="256">
        <f>ROUND(E186*P186,2)</f>
        <v>0</v>
      </c>
      <c r="R186" s="256" t="s">
        <v>243</v>
      </c>
      <c r="S186" s="256" t="s">
        <v>160</v>
      </c>
      <c r="T186" s="257" t="s">
        <v>160</v>
      </c>
      <c r="U186" s="225">
        <v>0</v>
      </c>
      <c r="V186" s="225">
        <f>ROUND(E186*U186,2)</f>
        <v>0</v>
      </c>
      <c r="W186" s="225"/>
      <c r="X186" s="225" t="s">
        <v>244</v>
      </c>
      <c r="Y186" s="216"/>
      <c r="Z186" s="216"/>
      <c r="AA186" s="216"/>
      <c r="AB186" s="216"/>
      <c r="AC186" s="216"/>
      <c r="AD186" s="216"/>
      <c r="AE186" s="216"/>
      <c r="AF186" s="216"/>
      <c r="AG186" s="216" t="s">
        <v>271</v>
      </c>
      <c r="AH186" s="216"/>
      <c r="AI186" s="216"/>
      <c r="AJ186" s="216"/>
      <c r="AK186" s="216"/>
      <c r="AL186" s="216"/>
      <c r="AM186" s="216"/>
      <c r="AN186" s="216"/>
      <c r="AO186" s="216"/>
      <c r="AP186" s="216"/>
      <c r="AQ186" s="216"/>
      <c r="AR186" s="216"/>
      <c r="AS186" s="216"/>
      <c r="AT186" s="216"/>
      <c r="AU186" s="216"/>
      <c r="AV186" s="216"/>
      <c r="AW186" s="216"/>
      <c r="AX186" s="216"/>
      <c r="AY186" s="216"/>
      <c r="AZ186" s="216"/>
      <c r="BA186" s="216"/>
      <c r="BB186" s="216"/>
      <c r="BC186" s="216"/>
      <c r="BD186" s="216"/>
      <c r="BE186" s="216"/>
      <c r="BF186" s="216"/>
      <c r="BG186" s="216"/>
      <c r="BH186" s="216"/>
    </row>
    <row r="187" spans="1:60" outlineLevel="1">
      <c r="A187" s="251">
        <v>54</v>
      </c>
      <c r="B187" s="252" t="s">
        <v>379</v>
      </c>
      <c r="C187" s="269" t="s">
        <v>380</v>
      </c>
      <c r="D187" s="253" t="s">
        <v>258</v>
      </c>
      <c r="E187" s="254">
        <v>20.2</v>
      </c>
      <c r="F187" s="255"/>
      <c r="G187" s="256">
        <f>ROUND(E187*F187,2)</f>
        <v>0</v>
      </c>
      <c r="H187" s="255"/>
      <c r="I187" s="256">
        <f>ROUND(E187*H187,2)</f>
        <v>0</v>
      </c>
      <c r="J187" s="255"/>
      <c r="K187" s="256">
        <f>ROUND(E187*J187,2)</f>
        <v>0</v>
      </c>
      <c r="L187" s="256">
        <v>21</v>
      </c>
      <c r="M187" s="256">
        <f>G187*(1+L187/100)</f>
        <v>0</v>
      </c>
      <c r="N187" s="256">
        <v>2E-3</v>
      </c>
      <c r="O187" s="256">
        <f>ROUND(E187*N187,2)</f>
        <v>0.04</v>
      </c>
      <c r="P187" s="256">
        <v>0</v>
      </c>
      <c r="Q187" s="256">
        <f>ROUND(E187*P187,2)</f>
        <v>0</v>
      </c>
      <c r="R187" s="256" t="s">
        <v>243</v>
      </c>
      <c r="S187" s="256" t="s">
        <v>160</v>
      </c>
      <c r="T187" s="257" t="s">
        <v>160</v>
      </c>
      <c r="U187" s="225">
        <v>0</v>
      </c>
      <c r="V187" s="225">
        <f>ROUND(E187*U187,2)</f>
        <v>0</v>
      </c>
      <c r="W187" s="225"/>
      <c r="X187" s="225" t="s">
        <v>244</v>
      </c>
      <c r="Y187" s="216"/>
      <c r="Z187" s="216"/>
      <c r="AA187" s="216"/>
      <c r="AB187" s="216"/>
      <c r="AC187" s="216"/>
      <c r="AD187" s="216"/>
      <c r="AE187" s="216"/>
      <c r="AF187" s="216"/>
      <c r="AG187" s="216" t="s">
        <v>271</v>
      </c>
      <c r="AH187" s="216"/>
      <c r="AI187" s="216"/>
      <c r="AJ187" s="216"/>
      <c r="AK187" s="216"/>
      <c r="AL187" s="216"/>
      <c r="AM187" s="216"/>
      <c r="AN187" s="216"/>
      <c r="AO187" s="216"/>
      <c r="AP187" s="216"/>
      <c r="AQ187" s="216"/>
      <c r="AR187" s="216"/>
      <c r="AS187" s="216"/>
      <c r="AT187" s="216"/>
      <c r="AU187" s="216"/>
      <c r="AV187" s="216"/>
      <c r="AW187" s="216"/>
      <c r="AX187" s="216"/>
      <c r="AY187" s="216"/>
      <c r="AZ187" s="216"/>
      <c r="BA187" s="216"/>
      <c r="BB187" s="216"/>
      <c r="BC187" s="216"/>
      <c r="BD187" s="216"/>
      <c r="BE187" s="216"/>
      <c r="BF187" s="216"/>
      <c r="BG187" s="216"/>
      <c r="BH187" s="216"/>
    </row>
    <row r="188" spans="1:60" outlineLevel="1">
      <c r="A188" s="251">
        <v>55</v>
      </c>
      <c r="B188" s="252" t="s">
        <v>381</v>
      </c>
      <c r="C188" s="269" t="s">
        <v>382</v>
      </c>
      <c r="D188" s="253" t="s">
        <v>258</v>
      </c>
      <c r="E188" s="254">
        <v>1</v>
      </c>
      <c r="F188" s="255"/>
      <c r="G188" s="256">
        <f>ROUND(E188*F188,2)</f>
        <v>0</v>
      </c>
      <c r="H188" s="255"/>
      <c r="I188" s="256">
        <f>ROUND(E188*H188,2)</f>
        <v>0</v>
      </c>
      <c r="J188" s="255"/>
      <c r="K188" s="256">
        <f>ROUND(E188*J188,2)</f>
        <v>0</v>
      </c>
      <c r="L188" s="256">
        <v>21</v>
      </c>
      <c r="M188" s="256">
        <f>G188*(1+L188/100)</f>
        <v>0</v>
      </c>
      <c r="N188" s="256">
        <v>7</v>
      </c>
      <c r="O188" s="256">
        <f>ROUND(E188*N188,2)</f>
        <v>7</v>
      </c>
      <c r="P188" s="256">
        <v>0</v>
      </c>
      <c r="Q188" s="256">
        <f>ROUND(E188*P188,2)</f>
        <v>0</v>
      </c>
      <c r="R188" s="256"/>
      <c r="S188" s="256" t="s">
        <v>353</v>
      </c>
      <c r="T188" s="257" t="s">
        <v>354</v>
      </c>
      <c r="U188" s="225">
        <v>0</v>
      </c>
      <c r="V188" s="225">
        <f>ROUND(E188*U188,2)</f>
        <v>0</v>
      </c>
      <c r="W188" s="225"/>
      <c r="X188" s="225" t="s">
        <v>244</v>
      </c>
      <c r="Y188" s="216"/>
      <c r="Z188" s="216"/>
      <c r="AA188" s="216"/>
      <c r="AB188" s="216"/>
      <c r="AC188" s="216"/>
      <c r="AD188" s="216"/>
      <c r="AE188" s="216"/>
      <c r="AF188" s="216"/>
      <c r="AG188" s="216" t="s">
        <v>271</v>
      </c>
      <c r="AH188" s="216"/>
      <c r="AI188" s="216"/>
      <c r="AJ188" s="216"/>
      <c r="AK188" s="216"/>
      <c r="AL188" s="216"/>
      <c r="AM188" s="216"/>
      <c r="AN188" s="216"/>
      <c r="AO188" s="216"/>
      <c r="AP188" s="216"/>
      <c r="AQ188" s="216"/>
      <c r="AR188" s="216"/>
      <c r="AS188" s="216"/>
      <c r="AT188" s="216"/>
      <c r="AU188" s="216"/>
      <c r="AV188" s="216"/>
      <c r="AW188" s="216"/>
      <c r="AX188" s="216"/>
      <c r="AY188" s="216"/>
      <c r="AZ188" s="216"/>
      <c r="BA188" s="216"/>
      <c r="BB188" s="216"/>
      <c r="BC188" s="216"/>
      <c r="BD188" s="216"/>
      <c r="BE188" s="216"/>
      <c r="BF188" s="216"/>
      <c r="BG188" s="216"/>
      <c r="BH188" s="216"/>
    </row>
    <row r="189" spans="1:60" outlineLevel="1">
      <c r="A189" s="251">
        <v>56</v>
      </c>
      <c r="B189" s="252" t="s">
        <v>383</v>
      </c>
      <c r="C189" s="269" t="s">
        <v>384</v>
      </c>
      <c r="D189" s="253" t="s">
        <v>258</v>
      </c>
      <c r="E189" s="254">
        <v>1</v>
      </c>
      <c r="F189" s="255"/>
      <c r="G189" s="256">
        <f>ROUND(E189*F189,2)</f>
        <v>0</v>
      </c>
      <c r="H189" s="255"/>
      <c r="I189" s="256">
        <f>ROUND(E189*H189,2)</f>
        <v>0</v>
      </c>
      <c r="J189" s="255"/>
      <c r="K189" s="256">
        <f>ROUND(E189*J189,2)</f>
        <v>0</v>
      </c>
      <c r="L189" s="256">
        <v>21</v>
      </c>
      <c r="M189" s="256">
        <f>G189*(1+L189/100)</f>
        <v>0</v>
      </c>
      <c r="N189" s="256">
        <v>7</v>
      </c>
      <c r="O189" s="256">
        <f>ROUND(E189*N189,2)</f>
        <v>7</v>
      </c>
      <c r="P189" s="256">
        <v>0</v>
      </c>
      <c r="Q189" s="256">
        <f>ROUND(E189*P189,2)</f>
        <v>0</v>
      </c>
      <c r="R189" s="256"/>
      <c r="S189" s="256" t="s">
        <v>353</v>
      </c>
      <c r="T189" s="257" t="s">
        <v>354</v>
      </c>
      <c r="U189" s="225">
        <v>0</v>
      </c>
      <c r="V189" s="225">
        <f>ROUND(E189*U189,2)</f>
        <v>0</v>
      </c>
      <c r="W189" s="225"/>
      <c r="X189" s="225" t="s">
        <v>244</v>
      </c>
      <c r="Y189" s="216"/>
      <c r="Z189" s="216"/>
      <c r="AA189" s="216"/>
      <c r="AB189" s="216"/>
      <c r="AC189" s="216"/>
      <c r="AD189" s="216"/>
      <c r="AE189" s="216"/>
      <c r="AF189" s="216"/>
      <c r="AG189" s="216" t="s">
        <v>271</v>
      </c>
      <c r="AH189" s="216"/>
      <c r="AI189" s="216"/>
      <c r="AJ189" s="216"/>
      <c r="AK189" s="216"/>
      <c r="AL189" s="216"/>
      <c r="AM189" s="216"/>
      <c r="AN189" s="216"/>
      <c r="AO189" s="216"/>
      <c r="AP189" s="216"/>
      <c r="AQ189" s="216"/>
      <c r="AR189" s="216"/>
      <c r="AS189" s="216"/>
      <c r="AT189" s="216"/>
      <c r="AU189" s="216"/>
      <c r="AV189" s="216"/>
      <c r="AW189" s="216"/>
      <c r="AX189" s="216"/>
      <c r="AY189" s="216"/>
      <c r="AZ189" s="216"/>
      <c r="BA189" s="216"/>
      <c r="BB189" s="216"/>
      <c r="BC189" s="216"/>
      <c r="BD189" s="216"/>
      <c r="BE189" s="216"/>
      <c r="BF189" s="216"/>
      <c r="BG189" s="216"/>
      <c r="BH189" s="216"/>
    </row>
    <row r="190" spans="1:60">
      <c r="A190" s="235" t="s">
        <v>154</v>
      </c>
      <c r="B190" s="236" t="s">
        <v>123</v>
      </c>
      <c r="C190" s="260" t="s">
        <v>124</v>
      </c>
      <c r="D190" s="237"/>
      <c r="E190" s="238"/>
      <c r="F190" s="239"/>
      <c r="G190" s="239">
        <f>SUMIF(AG191:AG196,"&lt;&gt;NOR",G191:G196)</f>
        <v>0</v>
      </c>
      <c r="H190" s="239"/>
      <c r="I190" s="239">
        <f>SUM(I191:I196)</f>
        <v>0</v>
      </c>
      <c r="J190" s="239"/>
      <c r="K190" s="239">
        <f>SUM(K191:K196)</f>
        <v>0</v>
      </c>
      <c r="L190" s="239"/>
      <c r="M190" s="239">
        <f>SUM(M191:M196)</f>
        <v>0</v>
      </c>
      <c r="N190" s="239"/>
      <c r="O190" s="239">
        <f>SUM(O191:O196)</f>
        <v>0</v>
      </c>
      <c r="P190" s="239"/>
      <c r="Q190" s="239">
        <f>SUM(Q191:Q196)</f>
        <v>0</v>
      </c>
      <c r="R190" s="239"/>
      <c r="S190" s="239"/>
      <c r="T190" s="240"/>
      <c r="U190" s="234"/>
      <c r="V190" s="234">
        <f>SUM(V191:V196)</f>
        <v>67</v>
      </c>
      <c r="W190" s="234"/>
      <c r="X190" s="234"/>
      <c r="AG190" t="s">
        <v>155</v>
      </c>
    </row>
    <row r="191" spans="1:60" outlineLevel="1">
      <c r="A191" s="241">
        <v>57</v>
      </c>
      <c r="B191" s="242" t="s">
        <v>385</v>
      </c>
      <c r="C191" s="261" t="s">
        <v>386</v>
      </c>
      <c r="D191" s="243" t="s">
        <v>387</v>
      </c>
      <c r="E191" s="244">
        <v>316.80306000000002</v>
      </c>
      <c r="F191" s="245"/>
      <c r="G191" s="246">
        <f>ROUND(E191*F191,2)</f>
        <v>0</v>
      </c>
      <c r="H191" s="245"/>
      <c r="I191" s="246">
        <f>ROUND(E191*H191,2)</f>
        <v>0</v>
      </c>
      <c r="J191" s="245"/>
      <c r="K191" s="246">
        <f>ROUND(E191*J191,2)</f>
        <v>0</v>
      </c>
      <c r="L191" s="246">
        <v>21</v>
      </c>
      <c r="M191" s="246">
        <f>G191*(1+L191/100)</f>
        <v>0</v>
      </c>
      <c r="N191" s="246">
        <v>0</v>
      </c>
      <c r="O191" s="246">
        <f>ROUND(E191*N191,2)</f>
        <v>0</v>
      </c>
      <c r="P191" s="246">
        <v>0</v>
      </c>
      <c r="Q191" s="246">
        <f>ROUND(E191*P191,2)</f>
        <v>0</v>
      </c>
      <c r="R191" s="246" t="s">
        <v>249</v>
      </c>
      <c r="S191" s="246" t="s">
        <v>160</v>
      </c>
      <c r="T191" s="247" t="s">
        <v>160</v>
      </c>
      <c r="U191" s="225">
        <v>0.21149999999999999</v>
      </c>
      <c r="V191" s="225">
        <f>ROUND(E191*U191,2)</f>
        <v>67</v>
      </c>
      <c r="W191" s="225"/>
      <c r="X191" s="225" t="s">
        <v>388</v>
      </c>
      <c r="Y191" s="216"/>
      <c r="Z191" s="216"/>
      <c r="AA191" s="216"/>
      <c r="AB191" s="216"/>
      <c r="AC191" s="216"/>
      <c r="AD191" s="216"/>
      <c r="AE191" s="216"/>
      <c r="AF191" s="216"/>
      <c r="AG191" s="216" t="s">
        <v>389</v>
      </c>
      <c r="AH191" s="216"/>
      <c r="AI191" s="216"/>
      <c r="AJ191" s="216"/>
      <c r="AK191" s="216"/>
      <c r="AL191" s="216"/>
      <c r="AM191" s="216"/>
      <c r="AN191" s="216"/>
      <c r="AO191" s="216"/>
      <c r="AP191" s="216"/>
      <c r="AQ191" s="216"/>
      <c r="AR191" s="216"/>
      <c r="AS191" s="216"/>
      <c r="AT191" s="216"/>
      <c r="AU191" s="216"/>
      <c r="AV191" s="216"/>
      <c r="AW191" s="216"/>
      <c r="AX191" s="216"/>
      <c r="AY191" s="216"/>
      <c r="AZ191" s="216"/>
      <c r="BA191" s="216"/>
      <c r="BB191" s="216"/>
      <c r="BC191" s="216"/>
      <c r="BD191" s="216"/>
      <c r="BE191" s="216"/>
      <c r="BF191" s="216"/>
      <c r="BG191" s="216"/>
      <c r="BH191" s="216"/>
    </row>
    <row r="192" spans="1:60" outlineLevel="1">
      <c r="A192" s="223"/>
      <c r="B192" s="224"/>
      <c r="C192" s="262" t="s">
        <v>390</v>
      </c>
      <c r="D192" s="249"/>
      <c r="E192" s="249"/>
      <c r="F192" s="249"/>
      <c r="G192" s="249"/>
      <c r="H192" s="225"/>
      <c r="I192" s="225"/>
      <c r="J192" s="225"/>
      <c r="K192" s="225"/>
      <c r="L192" s="225"/>
      <c r="M192" s="225"/>
      <c r="N192" s="225"/>
      <c r="O192" s="225"/>
      <c r="P192" s="225"/>
      <c r="Q192" s="225"/>
      <c r="R192" s="225"/>
      <c r="S192" s="225"/>
      <c r="T192" s="225"/>
      <c r="U192" s="225"/>
      <c r="V192" s="225"/>
      <c r="W192" s="225"/>
      <c r="X192" s="225"/>
      <c r="Y192" s="216"/>
      <c r="Z192" s="216"/>
      <c r="AA192" s="216"/>
      <c r="AB192" s="216"/>
      <c r="AC192" s="216"/>
      <c r="AD192" s="216"/>
      <c r="AE192" s="216"/>
      <c r="AF192" s="216"/>
      <c r="AG192" s="216" t="s">
        <v>164</v>
      </c>
      <c r="AH192" s="216"/>
      <c r="AI192" s="216"/>
      <c r="AJ192" s="216"/>
      <c r="AK192" s="216"/>
      <c r="AL192" s="216"/>
      <c r="AM192" s="216"/>
      <c r="AN192" s="216"/>
      <c r="AO192" s="216"/>
      <c r="AP192" s="216"/>
      <c r="AQ192" s="216"/>
      <c r="AR192" s="216"/>
      <c r="AS192" s="216"/>
      <c r="AT192" s="216"/>
      <c r="AU192" s="216"/>
      <c r="AV192" s="216"/>
      <c r="AW192" s="216"/>
      <c r="AX192" s="216"/>
      <c r="AY192" s="216"/>
      <c r="AZ192" s="216"/>
      <c r="BA192" s="216"/>
      <c r="BB192" s="216"/>
      <c r="BC192" s="216"/>
      <c r="BD192" s="216"/>
      <c r="BE192" s="216"/>
      <c r="BF192" s="216"/>
      <c r="BG192" s="216"/>
      <c r="BH192" s="216"/>
    </row>
    <row r="193" spans="1:60" outlineLevel="1">
      <c r="A193" s="223"/>
      <c r="B193" s="224"/>
      <c r="C193" s="266" t="s">
        <v>391</v>
      </c>
      <c r="D193" s="230"/>
      <c r="E193" s="231"/>
      <c r="F193" s="225"/>
      <c r="G193" s="225"/>
      <c r="H193" s="225"/>
      <c r="I193" s="225"/>
      <c r="J193" s="225"/>
      <c r="K193" s="225"/>
      <c r="L193" s="225"/>
      <c r="M193" s="225"/>
      <c r="N193" s="225"/>
      <c r="O193" s="225"/>
      <c r="P193" s="225"/>
      <c r="Q193" s="225"/>
      <c r="R193" s="225"/>
      <c r="S193" s="225"/>
      <c r="T193" s="225"/>
      <c r="U193" s="225"/>
      <c r="V193" s="225"/>
      <c r="W193" s="225"/>
      <c r="X193" s="225"/>
      <c r="Y193" s="216"/>
      <c r="Z193" s="216"/>
      <c r="AA193" s="216"/>
      <c r="AB193" s="216"/>
      <c r="AC193" s="216"/>
      <c r="AD193" s="216"/>
      <c r="AE193" s="216"/>
      <c r="AF193" s="216"/>
      <c r="AG193" s="216" t="s">
        <v>166</v>
      </c>
      <c r="AH193" s="216">
        <v>0</v>
      </c>
      <c r="AI193" s="216"/>
      <c r="AJ193" s="216"/>
      <c r="AK193" s="216"/>
      <c r="AL193" s="216"/>
      <c r="AM193" s="216"/>
      <c r="AN193" s="216"/>
      <c r="AO193" s="216"/>
      <c r="AP193" s="216"/>
      <c r="AQ193" s="216"/>
      <c r="AR193" s="216"/>
      <c r="AS193" s="216"/>
      <c r="AT193" s="216"/>
      <c r="AU193" s="216"/>
      <c r="AV193" s="216"/>
      <c r="AW193" s="216"/>
      <c r="AX193" s="216"/>
      <c r="AY193" s="216"/>
      <c r="AZ193" s="216"/>
      <c r="BA193" s="216"/>
      <c r="BB193" s="216"/>
      <c r="BC193" s="216"/>
      <c r="BD193" s="216"/>
      <c r="BE193" s="216"/>
      <c r="BF193" s="216"/>
      <c r="BG193" s="216"/>
      <c r="BH193" s="216"/>
    </row>
    <row r="194" spans="1:60" ht="20.399999999999999" outlineLevel="1">
      <c r="A194" s="223"/>
      <c r="B194" s="224"/>
      <c r="C194" s="266" t="s">
        <v>392</v>
      </c>
      <c r="D194" s="230"/>
      <c r="E194" s="231"/>
      <c r="F194" s="225"/>
      <c r="G194" s="225"/>
      <c r="H194" s="225"/>
      <c r="I194" s="225"/>
      <c r="J194" s="225"/>
      <c r="K194" s="225"/>
      <c r="L194" s="225"/>
      <c r="M194" s="225"/>
      <c r="N194" s="225"/>
      <c r="O194" s="225"/>
      <c r="P194" s="225"/>
      <c r="Q194" s="225"/>
      <c r="R194" s="225"/>
      <c r="S194" s="225"/>
      <c r="T194" s="225"/>
      <c r="U194" s="225"/>
      <c r="V194" s="225"/>
      <c r="W194" s="225"/>
      <c r="X194" s="225"/>
      <c r="Y194" s="216"/>
      <c r="Z194" s="216"/>
      <c r="AA194" s="216"/>
      <c r="AB194" s="216"/>
      <c r="AC194" s="216"/>
      <c r="AD194" s="216"/>
      <c r="AE194" s="216"/>
      <c r="AF194" s="216"/>
      <c r="AG194" s="216" t="s">
        <v>166</v>
      </c>
      <c r="AH194" s="216">
        <v>0</v>
      </c>
      <c r="AI194" s="216"/>
      <c r="AJ194" s="216"/>
      <c r="AK194" s="216"/>
      <c r="AL194" s="216"/>
      <c r="AM194" s="216"/>
      <c r="AN194" s="216"/>
      <c r="AO194" s="216"/>
      <c r="AP194" s="216"/>
      <c r="AQ194" s="216"/>
      <c r="AR194" s="216"/>
      <c r="AS194" s="216"/>
      <c r="AT194" s="216"/>
      <c r="AU194" s="216"/>
      <c r="AV194" s="216"/>
      <c r="AW194" s="216"/>
      <c r="AX194" s="216"/>
      <c r="AY194" s="216"/>
      <c r="AZ194" s="216"/>
      <c r="BA194" s="216"/>
      <c r="BB194" s="216"/>
      <c r="BC194" s="216"/>
      <c r="BD194" s="216"/>
      <c r="BE194" s="216"/>
      <c r="BF194" s="216"/>
      <c r="BG194" s="216"/>
      <c r="BH194" s="216"/>
    </row>
    <row r="195" spans="1:60" outlineLevel="1">
      <c r="A195" s="223"/>
      <c r="B195" s="224"/>
      <c r="C195" s="266" t="s">
        <v>393</v>
      </c>
      <c r="D195" s="230"/>
      <c r="E195" s="231"/>
      <c r="F195" s="225"/>
      <c r="G195" s="225"/>
      <c r="H195" s="225"/>
      <c r="I195" s="225"/>
      <c r="J195" s="225"/>
      <c r="K195" s="225"/>
      <c r="L195" s="225"/>
      <c r="M195" s="225"/>
      <c r="N195" s="225"/>
      <c r="O195" s="225"/>
      <c r="P195" s="225"/>
      <c r="Q195" s="225"/>
      <c r="R195" s="225"/>
      <c r="S195" s="225"/>
      <c r="T195" s="225"/>
      <c r="U195" s="225"/>
      <c r="V195" s="225"/>
      <c r="W195" s="225"/>
      <c r="X195" s="225"/>
      <c r="Y195" s="216"/>
      <c r="Z195" s="216"/>
      <c r="AA195" s="216"/>
      <c r="AB195" s="216"/>
      <c r="AC195" s="216"/>
      <c r="AD195" s="216"/>
      <c r="AE195" s="216"/>
      <c r="AF195" s="216"/>
      <c r="AG195" s="216" t="s">
        <v>166</v>
      </c>
      <c r="AH195" s="216">
        <v>0</v>
      </c>
      <c r="AI195" s="216"/>
      <c r="AJ195" s="216"/>
      <c r="AK195" s="216"/>
      <c r="AL195" s="216"/>
      <c r="AM195" s="216"/>
      <c r="AN195" s="216"/>
      <c r="AO195" s="216"/>
      <c r="AP195" s="216"/>
      <c r="AQ195" s="216"/>
      <c r="AR195" s="216"/>
      <c r="AS195" s="216"/>
      <c r="AT195" s="216"/>
      <c r="AU195" s="216"/>
      <c r="AV195" s="216"/>
      <c r="AW195" s="216"/>
      <c r="AX195" s="216"/>
      <c r="AY195" s="216"/>
      <c r="AZ195" s="216"/>
      <c r="BA195" s="216"/>
      <c r="BB195" s="216"/>
      <c r="BC195" s="216"/>
      <c r="BD195" s="216"/>
      <c r="BE195" s="216"/>
      <c r="BF195" s="216"/>
      <c r="BG195" s="216"/>
      <c r="BH195" s="216"/>
    </row>
    <row r="196" spans="1:60" outlineLevel="1">
      <c r="A196" s="223"/>
      <c r="B196" s="224"/>
      <c r="C196" s="266" t="s">
        <v>394</v>
      </c>
      <c r="D196" s="230"/>
      <c r="E196" s="231">
        <v>316.80306000000002</v>
      </c>
      <c r="F196" s="225"/>
      <c r="G196" s="225"/>
      <c r="H196" s="225"/>
      <c r="I196" s="225"/>
      <c r="J196" s="225"/>
      <c r="K196" s="225"/>
      <c r="L196" s="225"/>
      <c r="M196" s="225"/>
      <c r="N196" s="225"/>
      <c r="O196" s="225"/>
      <c r="P196" s="225"/>
      <c r="Q196" s="225"/>
      <c r="R196" s="225"/>
      <c r="S196" s="225"/>
      <c r="T196" s="225"/>
      <c r="U196" s="225"/>
      <c r="V196" s="225"/>
      <c r="W196" s="225"/>
      <c r="X196" s="225"/>
      <c r="Y196" s="216"/>
      <c r="Z196" s="216"/>
      <c r="AA196" s="216"/>
      <c r="AB196" s="216"/>
      <c r="AC196" s="216"/>
      <c r="AD196" s="216"/>
      <c r="AE196" s="216"/>
      <c r="AF196" s="216"/>
      <c r="AG196" s="216" t="s">
        <v>166</v>
      </c>
      <c r="AH196" s="216">
        <v>0</v>
      </c>
      <c r="AI196" s="216"/>
      <c r="AJ196" s="216"/>
      <c r="AK196" s="216"/>
      <c r="AL196" s="216"/>
      <c r="AM196" s="216"/>
      <c r="AN196" s="216"/>
      <c r="AO196" s="216"/>
      <c r="AP196" s="216"/>
      <c r="AQ196" s="216"/>
      <c r="AR196" s="216"/>
      <c r="AS196" s="216"/>
      <c r="AT196" s="216"/>
      <c r="AU196" s="216"/>
      <c r="AV196" s="216"/>
      <c r="AW196" s="216"/>
      <c r="AX196" s="216"/>
      <c r="AY196" s="216"/>
      <c r="AZ196" s="216"/>
      <c r="BA196" s="216"/>
      <c r="BB196" s="216"/>
      <c r="BC196" s="216"/>
      <c r="BD196" s="216"/>
      <c r="BE196" s="216"/>
      <c r="BF196" s="216"/>
      <c r="BG196" s="216"/>
      <c r="BH196" s="216"/>
    </row>
    <row r="197" spans="1:60">
      <c r="A197" s="3"/>
      <c r="B197" s="4"/>
      <c r="C197" s="271"/>
      <c r="D197" s="6"/>
      <c r="E197" s="3"/>
      <c r="F197" s="3"/>
      <c r="G197" s="3"/>
      <c r="H197" s="3"/>
      <c r="I197" s="3"/>
      <c r="J197" s="3"/>
      <c r="K197" s="3"/>
      <c r="L197" s="3"/>
      <c r="M197" s="3"/>
      <c r="N197" s="3"/>
      <c r="O197" s="3"/>
      <c r="P197" s="3"/>
      <c r="Q197" s="3"/>
      <c r="R197" s="3"/>
      <c r="S197" s="3"/>
      <c r="T197" s="3"/>
      <c r="U197" s="3"/>
      <c r="V197" s="3"/>
      <c r="W197" s="3"/>
      <c r="X197" s="3"/>
      <c r="AE197">
        <v>15</v>
      </c>
      <c r="AF197">
        <v>21</v>
      </c>
      <c r="AG197" t="s">
        <v>141</v>
      </c>
    </row>
    <row r="198" spans="1:60">
      <c r="A198" s="219"/>
      <c r="B198" s="220" t="s">
        <v>29</v>
      </c>
      <c r="C198" s="272"/>
      <c r="D198" s="221"/>
      <c r="E198" s="222"/>
      <c r="F198" s="222"/>
      <c r="G198" s="259">
        <f>G8+G85+G106+G113+G143+G190</f>
        <v>0</v>
      </c>
      <c r="H198" s="3"/>
      <c r="I198" s="3"/>
      <c r="J198" s="3"/>
      <c r="K198" s="3"/>
      <c r="L198" s="3"/>
      <c r="M198" s="3"/>
      <c r="N198" s="3"/>
      <c r="O198" s="3"/>
      <c r="P198" s="3"/>
      <c r="Q198" s="3"/>
      <c r="R198" s="3"/>
      <c r="S198" s="3"/>
      <c r="T198" s="3"/>
      <c r="U198" s="3"/>
      <c r="V198" s="3"/>
      <c r="W198" s="3"/>
      <c r="X198" s="3"/>
      <c r="AE198">
        <f>SUMIF(L7:L196,AE197,G7:G196)</f>
        <v>0</v>
      </c>
      <c r="AF198">
        <f>SUMIF(L7:L196,AF197,G7:G196)</f>
        <v>0</v>
      </c>
      <c r="AG198" t="s">
        <v>395</v>
      </c>
    </row>
    <row r="199" spans="1:60">
      <c r="C199" s="273"/>
      <c r="D199" s="10"/>
      <c r="AG199" t="s">
        <v>396</v>
      </c>
    </row>
    <row r="200" spans="1:60">
      <c r="D200" s="10"/>
    </row>
    <row r="201" spans="1:60">
      <c r="D201" s="10"/>
    </row>
    <row r="202" spans="1:60">
      <c r="D202" s="10"/>
    </row>
    <row r="203" spans="1:60">
      <c r="D203" s="10"/>
    </row>
    <row r="204" spans="1:60">
      <c r="D204" s="10"/>
    </row>
    <row r="205" spans="1:60">
      <c r="D205" s="10"/>
    </row>
    <row r="206" spans="1:60">
      <c r="D206" s="10"/>
    </row>
    <row r="207" spans="1:60">
      <c r="D207" s="10"/>
    </row>
    <row r="208" spans="1:60">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53">
    <mergeCell ref="C176:G176"/>
    <mergeCell ref="C177:G177"/>
    <mergeCell ref="C178:G178"/>
    <mergeCell ref="C179:G179"/>
    <mergeCell ref="C192:G192"/>
    <mergeCell ref="C170:G170"/>
    <mergeCell ref="C171:G171"/>
    <mergeCell ref="C172:G172"/>
    <mergeCell ref="C173:G173"/>
    <mergeCell ref="C174:G174"/>
    <mergeCell ref="C175:G175"/>
    <mergeCell ref="C164:G164"/>
    <mergeCell ref="C165:G165"/>
    <mergeCell ref="C166:G166"/>
    <mergeCell ref="C167:G167"/>
    <mergeCell ref="C168:G168"/>
    <mergeCell ref="C169:G169"/>
    <mergeCell ref="C151:G151"/>
    <mergeCell ref="C153:G153"/>
    <mergeCell ref="C154:G154"/>
    <mergeCell ref="C156:G156"/>
    <mergeCell ref="C157:G157"/>
    <mergeCell ref="C159:G159"/>
    <mergeCell ref="C126:G126"/>
    <mergeCell ref="C128:G128"/>
    <mergeCell ref="C130:G130"/>
    <mergeCell ref="C145:G145"/>
    <mergeCell ref="C147:G147"/>
    <mergeCell ref="C150:G150"/>
    <mergeCell ref="C101:G101"/>
    <mergeCell ref="C111:G111"/>
    <mergeCell ref="C115:G115"/>
    <mergeCell ref="C117:G117"/>
    <mergeCell ref="C120:G120"/>
    <mergeCell ref="C122:G122"/>
    <mergeCell ref="C58:G58"/>
    <mergeCell ref="C59:G59"/>
    <mergeCell ref="C74:G74"/>
    <mergeCell ref="C87:G87"/>
    <mergeCell ref="C95:G95"/>
    <mergeCell ref="C100:G100"/>
    <mergeCell ref="C30:G30"/>
    <mergeCell ref="C32:G32"/>
    <mergeCell ref="C34:G34"/>
    <mergeCell ref="C47:G47"/>
    <mergeCell ref="C49:G49"/>
    <mergeCell ref="C52:G52"/>
    <mergeCell ref="A1:G1"/>
    <mergeCell ref="C2:G2"/>
    <mergeCell ref="C3:G3"/>
    <mergeCell ref="C4:G4"/>
    <mergeCell ref="C10:G10"/>
    <mergeCell ref="C28:G2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104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104 01 Pol'!Názvy_tisku</vt:lpstr>
      <vt:lpstr>oadresa</vt:lpstr>
      <vt:lpstr>Stavba!Objednatel</vt:lpstr>
      <vt:lpstr>Stavba!Objekt</vt:lpstr>
      <vt:lpstr>'IO 104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2020-08-05T19:54:28Z</dcterms:modified>
</cp:coreProperties>
</file>